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activeTab="2"/>
  </bookViews>
  <sheets>
    <sheet name="par dochody" sheetId="1" r:id="rId1"/>
    <sheet name="par wydatki" sheetId="2" r:id="rId2"/>
    <sheet name="zał 1" sheetId="3" r:id="rId3"/>
    <sheet name="Arkusz1" sheetId="4" r:id="rId4"/>
  </sheets>
  <definedNames>
    <definedName name="_xlnm.Print_Titles" localSheetId="2">'zał 1'!$7:$8</definedName>
  </definedNames>
  <calcPr fullCalcOnLoad="1"/>
</workbook>
</file>

<file path=xl/sharedStrings.xml><?xml version="1.0" encoding="utf-8"?>
<sst xmlns="http://schemas.openxmlformats.org/spreadsheetml/2006/main" count="2302" uniqueCount="247">
  <si>
    <t>Dział</t>
  </si>
  <si>
    <t>Rozdział</t>
  </si>
  <si>
    <t>Wyszczególnienie</t>
  </si>
  <si>
    <t>Budżet przed zmianami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</si>
  <si>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</si>
  <si>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</si>
  <si>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</si>
  <si>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</si>
  <si>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</si>
  <si>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</si>
  <si>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</si>
  <si>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</si>
  <si>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ZMIANY WYDATKÓW BUDŻETOWYCH</t>
  </si>
  <si>
    <t>BUDŻET POWIATU IŁAWSKIEGO PO ZMIANACH</t>
  </si>
  <si>
    <t>Paragraf</t>
  </si>
  <si>
    <t xml:space="preserve">            Załącznik Nr 1</t>
  </si>
  <si>
    <t>80130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</si>
  <si>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</si>
  <si>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</si>
  <si>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</si>
  <si>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</si>
  <si>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</si>
  <si>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</si>
  <si>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</si>
  <si>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</si>
  <si>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</si>
  <si>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</si>
  <si>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</si>
  <si>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Szpitale ogólne</t>
  </si>
  <si>
    <t>POMOC  SPOŁECZNA</t>
  </si>
  <si>
    <t>Placówki opiekuńczo-wychowawcze</t>
  </si>
  <si>
    <t>ADMINISTRACJA PUBLICZNA</t>
  </si>
  <si>
    <t>Urzędy Wojewódzkie</t>
  </si>
  <si>
    <t>Starostwa Powiatowe</t>
  </si>
  <si>
    <t>BEZPIECZEŃSTWO PUBLICZNE I OCHRONA PRZECIWPOŻAROWA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</si>
  <si>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</si>
  <si>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</si>
  <si>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</si>
  <si>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</si>
  <si>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</si>
  <si>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</si>
  <si>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</si>
  <si>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</si>
  <si>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</si>
  <si>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</si>
  <si>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</si>
  <si>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</si>
  <si>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</si>
  <si>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</si>
  <si>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Pomoc materialna dla studentów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</si>
  <si>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</si>
  <si>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</si>
  <si>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</si>
  <si>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</si>
  <si>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</si>
  <si>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</si>
  <si>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Pozostałe należności żołnierzy zawodowych i nadterminowych oraz funkcjonariuszy</t>
  </si>
  <si>
    <t>Wydatki osobowe niezaliczone do wynagrodzeń</t>
  </si>
  <si>
    <t>Wydatki inwestycyjne jednostek budżetowych</t>
  </si>
  <si>
    <t>Stypendia dla uczniów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</si>
  <si>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</si>
  <si>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</si>
  <si>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</si>
  <si>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</si>
  <si>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</si>
  <si>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</si>
  <si>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</si>
  <si>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</si>
  <si>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</si>
  <si>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</si>
  <si>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</si>
  <si>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</si>
  <si>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</si>
  <si>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</si>
  <si>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</si>
  <si>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</si>
  <si>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Treść</t>
  </si>
  <si>
    <t>Kwota w zł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</si>
  <si>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</si>
  <si>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</si>
  <si>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</si>
  <si>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</si>
  <si>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</si>
  <si>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</si>
  <si>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</si>
  <si>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</si>
  <si>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</si>
  <si>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</si>
  <si>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</si>
  <si>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</si>
  <si>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</si>
  <si>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</si>
  <si>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</si>
  <si>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</si>
  <si>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Dotacje celowe przekazane gminie na inwestycje i zakupy inwestycyjne realizowane na podstawie porozumień(umów) między j.s.t.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</si>
  <si>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</si>
  <si>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</si>
  <si>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</si>
  <si>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</si>
  <si>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</si>
  <si>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</si>
  <si>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</si>
  <si>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Urzędy Marszałkowskie</t>
  </si>
  <si>
    <t>Dotacje celowe przekazane do samorządu województwa na zadania bieżące realizowane na podstawie porozumień między jst</t>
  </si>
  <si>
    <t>Rady powiatów</t>
  </si>
  <si>
    <t xml:space="preserve">3 000,00 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</si>
  <si>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</si>
  <si>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</si>
  <si>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</si>
  <si>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</si>
  <si>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Dotacje celowe przekazane do samorządu województwa na inwestycje i zakupy inwestycyjne realizowane na podstawie porozumień między j.s.t.</t>
  </si>
  <si>
    <t>Komisje poborowe</t>
  </si>
  <si>
    <t>Promocja jednostek samorządu terytorialnego</t>
  </si>
  <si>
    <t>Dotacja celowa z budżetu na finansowanie lub dofinansowanie zadań zleconych do realizacji stowarzyszeniom</t>
  </si>
  <si>
    <t>BEZPIECZEŃSTWO PUBLICZNE</t>
  </si>
  <si>
    <t>I OCHRONA PRZECIWPOŻAROWA</t>
  </si>
  <si>
    <t>Komendy Powiatowe Państwowej Straży Pożarnej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</si>
  <si>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</si>
  <si>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</si>
  <si>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</si>
  <si>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</si>
  <si>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</si>
  <si>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</si>
  <si>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</si>
  <si>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</si>
  <si>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</si>
  <si>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</si>
  <si>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Odsetki od samorządowych papierów wartościowych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</si>
  <si>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</si>
  <si>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</si>
  <si>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</si>
  <si>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</si>
  <si>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</si>
  <si>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</si>
  <si>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Zakup pomocy naukowych, dydaktycznych</t>
  </si>
  <si>
    <t>i książek</t>
  </si>
  <si>
    <t>Licea Ogólnokształcące</t>
  </si>
  <si>
    <t>Dotacja podmiotowa z budżetu dla niepublicznej jednostki systemu oświaty</t>
  </si>
  <si>
    <t>Licea Profilowane</t>
  </si>
  <si>
    <t>Szkoły Zawodowe</t>
  </si>
  <si>
    <t xml:space="preserve">Zakup pomocy naukowych, dydaktycznych </t>
  </si>
  <si>
    <t>Szkoły Zawodowe Specjalne</t>
  </si>
  <si>
    <t>Nagrody i wydatki osobowe niezaliczone do wynagrodzeń</t>
  </si>
  <si>
    <t>SZKOLNICTWO WYŻSZE</t>
  </si>
  <si>
    <t>Stypendia i zasiłki dla studentów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</si>
  <si>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</si>
  <si>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</si>
  <si>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</si>
  <si>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</si>
  <si>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</si>
  <si>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</si>
  <si>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</si>
  <si>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Dotacja celowa z budżetu na finansowanie lub dofinansowanie zadań zleconych do realizacji pozostałym jednostkom niezaliczanym do sektora finansów publicznych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</si>
  <si>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</si>
  <si>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</si>
  <si>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</si>
  <si>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</si>
  <si>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</si>
  <si>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</si>
  <si>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</si>
  <si>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</si>
  <si>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 xml:space="preserve"> i książek </t>
  </si>
  <si>
    <t>Szkolne schroniska młodzieżowe</t>
  </si>
  <si>
    <t>Wydatki osobowe niezliczone do wynagrodzeń</t>
  </si>
  <si>
    <t>Dotacje celowe z budżetu dla pozostałych jednostek zaliczanych do sektora finansów publicznych</t>
  </si>
  <si>
    <t xml:space="preserve">Dotacja celowa z budżetu na finansowanie  lub dofinansowanie zadań zleconych do realizacji stowarzyszeniom 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</si>
  <si>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</si>
  <si>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</si>
  <si>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</si>
  <si>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</si>
  <si>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KULTURA FIZYCZNA I SPORT</t>
  </si>
  <si>
    <t>WYDATKI OGÓŁEM</t>
  </si>
  <si>
    <t>Dotacje celowe otrzymane z budżetu państwa na zadania bieżące z zakresu administracji rządowej oraz inne zadania zlecone ustawami realizowane przez powiat</t>
  </si>
  <si>
    <t xml:space="preserve">Środki otrzymane od pozostałych jedn. zal. do sektora finansów publicznych na realizację zadań bieżących jedn. zal. do sektora finansów publicznych </t>
  </si>
  <si>
    <t>Prace geodezyjne i kartograficzne (nieinwestycyjne)</t>
  </si>
  <si>
    <t>Różne rozliczenia finansowe</t>
  </si>
  <si>
    <t>Dochody z najmu i dzierżawy składników majątkowych Skarbu Państwa lub jednostek samorządu terytorialnego oraz innych umów o podobnym charakterze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</si>
  <si>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</si>
  <si>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</si>
  <si>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</si>
  <si>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</si>
  <si>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Powiatowe Centra Pomocy Rodzinie</t>
  </si>
  <si>
    <t>Powiatowe Urzędy Pracy</t>
  </si>
  <si>
    <t>Specjalne Ośrodki Szkolno-Wychowawcze</t>
  </si>
  <si>
    <t>80146</t>
  </si>
  <si>
    <t>75020</t>
  </si>
  <si>
    <t>75411</t>
  </si>
  <si>
    <t>85201</t>
  </si>
  <si>
    <t>85218</t>
  </si>
  <si>
    <t>70005</t>
  </si>
  <si>
    <t>2110</t>
  </si>
  <si>
    <t>2310</t>
  </si>
  <si>
    <t>85202</t>
  </si>
  <si>
    <t>0970</t>
  </si>
  <si>
    <t>2130</t>
  </si>
  <si>
    <t>0830</t>
  </si>
  <si>
    <t>85156</t>
  </si>
  <si>
    <t>85203</t>
  </si>
  <si>
    <t>80195</t>
  </si>
  <si>
    <t>85410</t>
  </si>
  <si>
    <t>85403</t>
  </si>
  <si>
    <t>85333</t>
  </si>
  <si>
    <t>6410</t>
  </si>
  <si>
    <t>Dotacje celowe otrzymane z budżetu państwa na inwestycje i zakupy inwestycyjne z zakresu administracji rządowej oraz inne zadania zlecone ustawami realizowane przez powiat</t>
  </si>
  <si>
    <t>85141</t>
  </si>
  <si>
    <t>Ratownictwo medyczne</t>
  </si>
  <si>
    <t>71013</t>
  </si>
  <si>
    <t>6610</t>
  </si>
  <si>
    <t>2705</t>
  </si>
  <si>
    <t>0570</t>
  </si>
  <si>
    <t>0920</t>
  </si>
  <si>
    <t>85407</t>
  </si>
  <si>
    <t>2440</t>
  </si>
  <si>
    <t>Dotacje celowe otrzymane z gminy na inwestycje i zakupy inwestycyjne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</si>
  <si>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</si>
  <si>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Środki na dofinansowanie własnych zadań bieżących gmin (związków gmin), powiatów (związków powiatów), samorządów województw, pozyskane z innych źródeł</t>
  </si>
  <si>
    <t>Grzywny, mandaty i inne kary pieniężne od osób fizycznych</t>
  </si>
  <si>
    <t>Dotacje otrzymane z funduszy celowych na realizację zadań bieżących jednostek sektora finansów publicznych</t>
  </si>
  <si>
    <t>75801</t>
  </si>
  <si>
    <t>2920</t>
  </si>
  <si>
    <t>75814</t>
  </si>
  <si>
    <t>2120</t>
  </si>
  <si>
    <t>2708</t>
  </si>
  <si>
    <t>Różne rozliczenia</t>
  </si>
  <si>
    <t>Dotacje celowe otrzymane z budżetu państwa na zadania bieżące realizowane przez powiat na podstawie porozumień z organami administracji rządowej</t>
  </si>
  <si>
    <t>02001</t>
  </si>
  <si>
    <t>020</t>
  </si>
  <si>
    <t>0750</t>
  </si>
  <si>
    <t>Koszty postępowania sądowego i prokuratorskiego</t>
  </si>
  <si>
    <t>010</t>
  </si>
  <si>
    <t>01005</t>
  </si>
  <si>
    <t>Opłaty za administrowanie i czynsze za budynki, lokale i pomieszczenia garażowe</t>
  </si>
  <si>
    <t>Opłata z tytułu zakupu usług telekomunikacyjnych telefonii stacjinarnej</t>
  </si>
  <si>
    <t xml:space="preserve">Różne wydatki na rzecz osób fizycznych </t>
  </si>
  <si>
    <t>Uposażenia i świadczenia pieniężne wypłacane przez okres roku żołnierzom i funkcjonariuszom zwolnionym ze służby</t>
  </si>
  <si>
    <t>Zakup sprzętu i uzbrojenia</t>
  </si>
  <si>
    <t>Zarządzanie kryzysowe</t>
  </si>
  <si>
    <t xml:space="preserve">Szkolenia pracowników niebędących członkami korpusu służby cywilnej </t>
  </si>
  <si>
    <t>Stołówki szkolne</t>
  </si>
  <si>
    <t>Składki na ubezpieczenia społeczne</t>
  </si>
  <si>
    <t>Rehabilitacja zawodowa i społeczna osób niepełnosprawnych</t>
  </si>
  <si>
    <t>Dotacja podmiotowa z budżetu dla jednostek niezaliczanych do sektora finansów publicznych</t>
  </si>
  <si>
    <t>RAZEM ZMIANY WYDATKÓW</t>
  </si>
  <si>
    <t>WYDATKI BUDŻETOWE PO ZMIANACH - OGÓŁEM</t>
  </si>
  <si>
    <t xml:space="preserve">            z dnia 31 stycznia 2008 roku</t>
  </si>
  <si>
    <t xml:space="preserve">            do Uchwały Rady Powiatu Nr XV/        /08</t>
  </si>
  <si>
    <t>Kary i odszkodowania wypłacane na rzecz osób fizycznych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</si>
</sst>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0" fillId="0" borderId="0" xfId="0" applyFont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1" fillId="2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0" fillId="2" borderId="3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4" fontId="1" fillId="2" borderId="20" xfId="0" applyNumberFormat="1" applyFont="1" applyFill="1" applyBorder="1" applyAlignment="1">
      <alignment vertical="center"/>
    </xf>
    <xf numFmtId="4" fontId="0" fillId="2" borderId="18" xfId="0" applyNumberFormat="1" applyFont="1" applyFill="1" applyBorder="1" applyAlignment="1">
      <alignment horizontal="right" vertical="center"/>
    </xf>
    <xf numFmtId="4" fontId="0" fillId="2" borderId="20" xfId="0" applyNumberFormat="1" applyFont="1" applyFill="1" applyBorder="1" applyAlignment="1">
      <alignment vertical="center"/>
    </xf>
    <xf numFmtId="4" fontId="0" fillId="2" borderId="18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vertical="center"/>
    </xf>
    <xf numFmtId="4" fontId="1" fillId="2" borderId="18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/>
    </xf>
    <xf numFmtId="0" fontId="13" fillId="2" borderId="18" xfId="0" applyFont="1" applyFill="1" applyBorder="1" applyAlignment="1">
      <alignment horizontal="left" vertical="center" wrapText="1"/>
    </xf>
    <xf numFmtId="4" fontId="8" fillId="2" borderId="18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4" fontId="0" fillId="2" borderId="2" xfId="0" applyNumberFormat="1" applyFont="1" applyFill="1" applyBorder="1" applyAlignment="1">
      <alignment vertical="center"/>
    </xf>
    <xf numFmtId="4" fontId="0" fillId="2" borderId="2" xfId="0" applyNumberFormat="1" applyFont="1" applyFill="1" applyBorder="1" applyAlignment="1">
      <alignment horizontal="right" vertical="center"/>
    </xf>
    <xf numFmtId="0" fontId="13" fillId="2" borderId="18" xfId="0" applyFont="1" applyFill="1" applyBorder="1" applyAlignment="1">
      <alignment vertical="center" wrapText="1"/>
    </xf>
    <xf numFmtId="4" fontId="0" fillId="2" borderId="18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0" fontId="9" fillId="0" borderId="12" xfId="0" applyFont="1" applyBorder="1" applyAlignment="1">
      <alignment horizontal="center" wrapText="1"/>
    </xf>
    <xf numFmtId="4" fontId="6" fillId="0" borderId="15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70</xdr:row>
      <xdr:rowOff>0</xdr:rowOff>
    </xdr:from>
    <xdr:to>
      <xdr:col>3</xdr:col>
      <xdr:colOff>209550</xdr:colOff>
      <xdr:row>70</xdr:row>
      <xdr:rowOff>0</xdr:rowOff>
    </xdr:to>
    <xdr:sp>
      <xdr:nvSpPr>
        <xdr:cNvPr id="1" name="Line 35"/>
        <xdr:cNvSpPr>
          <a:spLocks/>
        </xdr:cNvSpPr>
      </xdr:nvSpPr>
      <xdr:spPr>
        <a:xfrm>
          <a:off x="1628775" y="1276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70</xdr:row>
      <xdr:rowOff>0</xdr:rowOff>
    </xdr:from>
    <xdr:to>
      <xdr:col>3</xdr:col>
      <xdr:colOff>209550</xdr:colOff>
      <xdr:row>70</xdr:row>
      <xdr:rowOff>0</xdr:rowOff>
    </xdr:to>
    <xdr:sp>
      <xdr:nvSpPr>
        <xdr:cNvPr id="2" name="Line 36"/>
        <xdr:cNvSpPr>
          <a:spLocks/>
        </xdr:cNvSpPr>
      </xdr:nvSpPr>
      <xdr:spPr>
        <a:xfrm>
          <a:off x="1628775" y="1276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70</xdr:row>
      <xdr:rowOff>0</xdr:rowOff>
    </xdr:from>
    <xdr:to>
      <xdr:col>3</xdr:col>
      <xdr:colOff>209550</xdr:colOff>
      <xdr:row>70</xdr:row>
      <xdr:rowOff>0</xdr:rowOff>
    </xdr:to>
    <xdr:sp>
      <xdr:nvSpPr>
        <xdr:cNvPr id="3" name="Line 41"/>
        <xdr:cNvSpPr>
          <a:spLocks/>
        </xdr:cNvSpPr>
      </xdr:nvSpPr>
      <xdr:spPr>
        <a:xfrm>
          <a:off x="1628775" y="1276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70</xdr:row>
      <xdr:rowOff>0</xdr:rowOff>
    </xdr:from>
    <xdr:to>
      <xdr:col>3</xdr:col>
      <xdr:colOff>209550</xdr:colOff>
      <xdr:row>70</xdr:row>
      <xdr:rowOff>0</xdr:rowOff>
    </xdr:to>
    <xdr:sp>
      <xdr:nvSpPr>
        <xdr:cNvPr id="4" name="Line 42"/>
        <xdr:cNvSpPr>
          <a:spLocks/>
        </xdr:cNvSpPr>
      </xdr:nvSpPr>
      <xdr:spPr>
        <a:xfrm>
          <a:off x="1628775" y="1276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70</xdr:row>
      <xdr:rowOff>0</xdr:rowOff>
    </xdr:from>
    <xdr:to>
      <xdr:col>3</xdr:col>
      <xdr:colOff>209550</xdr:colOff>
      <xdr:row>70</xdr:row>
      <xdr:rowOff>0</xdr:rowOff>
    </xdr:to>
    <xdr:sp>
      <xdr:nvSpPr>
        <xdr:cNvPr id="5" name="Line 67"/>
        <xdr:cNvSpPr>
          <a:spLocks/>
        </xdr:cNvSpPr>
      </xdr:nvSpPr>
      <xdr:spPr>
        <a:xfrm>
          <a:off x="1628775" y="1276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70</xdr:row>
      <xdr:rowOff>0</xdr:rowOff>
    </xdr:from>
    <xdr:to>
      <xdr:col>3</xdr:col>
      <xdr:colOff>209550</xdr:colOff>
      <xdr:row>70</xdr:row>
      <xdr:rowOff>0</xdr:rowOff>
    </xdr:to>
    <xdr:sp>
      <xdr:nvSpPr>
        <xdr:cNvPr id="6" name="Line 68"/>
        <xdr:cNvSpPr>
          <a:spLocks/>
        </xdr:cNvSpPr>
      </xdr:nvSpPr>
      <xdr:spPr>
        <a:xfrm>
          <a:off x="1628775" y="1276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0"/>
  <sheetViews>
    <sheetView workbookViewId="0" topLeftCell="A1">
      <selection activeCell="E18" sqref="E18"/>
    </sheetView>
  </sheetViews>
  <sheetFormatPr defaultColWidth="9.00390625" defaultRowHeight="12.75"/>
  <cols>
    <col min="4" max="4" width="38.75390625" style="117" customWidth="1"/>
    <col min="5" max="5" width="13.25390625" style="0" customWidth="1"/>
  </cols>
  <sheetData>
    <row r="1" spans="1:5" ht="12.75">
      <c r="A1" s="82" t="s">
        <v>0</v>
      </c>
      <c r="B1" s="82" t="s">
        <v>1</v>
      </c>
      <c r="C1" s="82" t="s">
        <v>14</v>
      </c>
      <c r="D1" s="82" t="s">
        <v>76</v>
      </c>
      <c r="E1" s="82" t="s">
        <v>77</v>
      </c>
    </row>
    <row r="2" spans="1:5" ht="12.75">
      <c r="A2" s="82">
        <v>1</v>
      </c>
      <c r="B2" s="82">
        <v>2</v>
      </c>
      <c r="C2" s="82">
        <v>3</v>
      </c>
      <c r="D2" s="82">
        <v>4</v>
      </c>
      <c r="E2" s="82">
        <v>5</v>
      </c>
    </row>
    <row r="3" spans="1:5" ht="12.75">
      <c r="A3" s="83" t="s">
        <v>229</v>
      </c>
      <c r="B3" s="82"/>
      <c r="C3" s="82"/>
      <c r="D3" s="81" t="s">
        <v>78</v>
      </c>
      <c r="E3" s="84">
        <f>SUM(E4)</f>
        <v>10000</v>
      </c>
    </row>
    <row r="4" spans="1:5" ht="25.5">
      <c r="A4" s="200"/>
      <c r="B4" s="83" t="s">
        <v>230</v>
      </c>
      <c r="C4" s="82"/>
      <c r="D4" s="81" t="s">
        <v>79</v>
      </c>
      <c r="E4" s="84">
        <f>SUM(E5:E8)</f>
        <v>10000</v>
      </c>
    </row>
    <row r="5" spans="1:5" ht="12.75">
      <c r="A5" s="200"/>
      <c r="B5" s="201"/>
      <c r="C5" s="82">
        <v>4110</v>
      </c>
      <c r="D5" s="85" t="s">
        <v>80</v>
      </c>
      <c r="E5" s="86"/>
    </row>
    <row r="6" spans="1:5" ht="12.75">
      <c r="A6" s="200"/>
      <c r="B6" s="201"/>
      <c r="C6" s="82">
        <v>4120</v>
      </c>
      <c r="D6" s="85" t="s">
        <v>22</v>
      </c>
      <c r="E6" s="86"/>
    </row>
    <row r="7" spans="1:5" ht="12.75">
      <c r="A7" s="200"/>
      <c r="B7" s="201"/>
      <c r="C7" s="82">
        <v>4170</v>
      </c>
      <c r="D7" s="85" t="s">
        <v>18</v>
      </c>
      <c r="E7" s="87"/>
    </row>
    <row r="8" spans="1:5" ht="12.75">
      <c r="A8" s="200"/>
      <c r="B8" s="201"/>
      <c r="C8" s="82">
        <v>4300</v>
      </c>
      <c r="D8" s="85" t="s">
        <v>21</v>
      </c>
      <c r="E8" s="87">
        <v>10000</v>
      </c>
    </row>
    <row r="9" spans="1:5" ht="12.75">
      <c r="A9" s="83" t="s">
        <v>226</v>
      </c>
      <c r="B9" s="82"/>
      <c r="C9" s="82"/>
      <c r="D9" s="81" t="s">
        <v>81</v>
      </c>
      <c r="E9" s="84">
        <f>SUM(E10,E13)</f>
        <v>508460</v>
      </c>
    </row>
    <row r="10" spans="1:5" ht="12.75">
      <c r="A10" s="200"/>
      <c r="B10" s="82">
        <v>2001</v>
      </c>
      <c r="C10" s="82"/>
      <c r="D10" s="81" t="s">
        <v>61</v>
      </c>
      <c r="E10" s="84">
        <f>SUM(E11:E12)</f>
        <v>476500</v>
      </c>
    </row>
    <row r="11" spans="1:5" ht="12.75">
      <c r="A11" s="200"/>
      <c r="B11" s="201"/>
      <c r="C11" s="82">
        <v>3030</v>
      </c>
      <c r="D11" s="85" t="s">
        <v>55</v>
      </c>
      <c r="E11" s="87">
        <v>476000</v>
      </c>
    </row>
    <row r="12" spans="1:5" ht="12.75">
      <c r="A12" s="200"/>
      <c r="B12" s="201"/>
      <c r="C12" s="82">
        <v>4300</v>
      </c>
      <c r="D12" s="85" t="s">
        <v>21</v>
      </c>
      <c r="E12" s="87">
        <v>500</v>
      </c>
    </row>
    <row r="13" spans="1:5" ht="12.75">
      <c r="A13" s="200"/>
      <c r="B13" s="82">
        <v>2002</v>
      </c>
      <c r="C13" s="82"/>
      <c r="D13" s="81" t="s">
        <v>82</v>
      </c>
      <c r="E13" s="84">
        <f>SUM(E14:E15)</f>
        <v>31960</v>
      </c>
    </row>
    <row r="14" spans="1:5" ht="12.75">
      <c r="A14" s="200"/>
      <c r="B14" s="201"/>
      <c r="C14" s="82">
        <v>4210</v>
      </c>
      <c r="D14" s="85" t="s">
        <v>24</v>
      </c>
      <c r="E14" s="87">
        <v>2000</v>
      </c>
    </row>
    <row r="15" spans="1:5" ht="12.75">
      <c r="A15" s="200"/>
      <c r="B15" s="201"/>
      <c r="C15" s="82">
        <v>4300</v>
      </c>
      <c r="D15" s="85" t="s">
        <v>21</v>
      </c>
      <c r="E15" s="87">
        <v>29960</v>
      </c>
    </row>
    <row r="16" spans="1:5" ht="12.75">
      <c r="A16" s="88">
        <v>600</v>
      </c>
      <c r="B16" s="82"/>
      <c r="C16" s="82"/>
      <c r="D16" s="81" t="s">
        <v>83</v>
      </c>
      <c r="E16" s="84">
        <f>SUM(E17)</f>
        <v>8095036</v>
      </c>
    </row>
    <row r="17" spans="1:5" ht="12.75">
      <c r="A17" s="196"/>
      <c r="B17" s="89">
        <v>60014</v>
      </c>
      <c r="C17" s="82"/>
      <c r="D17" s="81" t="s">
        <v>62</v>
      </c>
      <c r="E17" s="84">
        <f>SUM(E18:E46)</f>
        <v>8095036</v>
      </c>
    </row>
    <row r="18" spans="1:5" ht="38.25">
      <c r="A18" s="197"/>
      <c r="B18" s="89"/>
      <c r="C18" s="91">
        <v>2310</v>
      </c>
      <c r="D18" s="85" t="s">
        <v>84</v>
      </c>
      <c r="E18" s="87">
        <v>169800</v>
      </c>
    </row>
    <row r="19" spans="1:5" ht="25.5">
      <c r="A19" s="90"/>
      <c r="B19" s="92"/>
      <c r="C19" s="91">
        <v>3020</v>
      </c>
      <c r="D19" s="85" t="s">
        <v>57</v>
      </c>
      <c r="E19" s="87">
        <v>19264</v>
      </c>
    </row>
    <row r="20" spans="1:5" ht="12.75">
      <c r="A20" s="90"/>
      <c r="B20" s="92"/>
      <c r="C20" s="91">
        <v>4010</v>
      </c>
      <c r="D20" s="85" t="s">
        <v>19</v>
      </c>
      <c r="E20" s="87">
        <v>704961</v>
      </c>
    </row>
    <row r="21" spans="1:5" ht="12.75">
      <c r="A21" s="90"/>
      <c r="B21" s="92"/>
      <c r="C21" s="91">
        <v>4040</v>
      </c>
      <c r="D21" s="85" t="s">
        <v>85</v>
      </c>
      <c r="E21" s="87">
        <v>48568</v>
      </c>
    </row>
    <row r="22" spans="1:5" ht="12.75">
      <c r="A22" s="90"/>
      <c r="B22" s="92"/>
      <c r="C22" s="91">
        <v>4110</v>
      </c>
      <c r="D22" s="85" t="s">
        <v>80</v>
      </c>
      <c r="E22" s="87">
        <v>108822</v>
      </c>
    </row>
    <row r="23" spans="1:5" ht="12.75">
      <c r="A23" s="90"/>
      <c r="B23" s="92"/>
      <c r="C23" s="91">
        <v>4120</v>
      </c>
      <c r="D23" s="85" t="s">
        <v>22</v>
      </c>
      <c r="E23" s="87">
        <v>17113</v>
      </c>
    </row>
    <row r="24" spans="1:5" ht="25.5">
      <c r="A24" s="90"/>
      <c r="B24" s="92"/>
      <c r="C24" s="91">
        <v>4140</v>
      </c>
      <c r="D24" s="85" t="s">
        <v>86</v>
      </c>
      <c r="E24" s="87">
        <v>4000</v>
      </c>
    </row>
    <row r="25" spans="1:5" ht="12.75">
      <c r="A25" s="90"/>
      <c r="B25" s="92"/>
      <c r="C25" s="91">
        <v>4170</v>
      </c>
      <c r="D25" s="85" t="s">
        <v>18</v>
      </c>
      <c r="E25" s="87">
        <v>4500</v>
      </c>
    </row>
    <row r="26" spans="1:5" ht="12.75">
      <c r="A26" s="90"/>
      <c r="B26" s="92"/>
      <c r="C26" s="91">
        <v>4210</v>
      </c>
      <c r="D26" s="85" t="s">
        <v>24</v>
      </c>
      <c r="E26" s="87">
        <v>322930</v>
      </c>
    </row>
    <row r="27" spans="1:5" ht="12.75">
      <c r="A27" s="90"/>
      <c r="B27" s="92"/>
      <c r="C27" s="91">
        <v>4260</v>
      </c>
      <c r="D27" s="85" t="s">
        <v>42</v>
      </c>
      <c r="E27" s="87">
        <v>15600</v>
      </c>
    </row>
    <row r="28" spans="1:5" ht="12.75">
      <c r="A28" s="90"/>
      <c r="B28" s="92"/>
      <c r="C28" s="91">
        <v>4270</v>
      </c>
      <c r="D28" s="85" t="s">
        <v>20</v>
      </c>
      <c r="E28" s="87">
        <v>2184630</v>
      </c>
    </row>
    <row r="29" spans="1:5" ht="12.75">
      <c r="A29" s="90"/>
      <c r="B29" s="92"/>
      <c r="C29" s="91">
        <v>4280</v>
      </c>
      <c r="D29" s="85" t="s">
        <v>46</v>
      </c>
      <c r="E29" s="86">
        <v>1500</v>
      </c>
    </row>
    <row r="30" spans="1:5" ht="12.75">
      <c r="A30" s="90"/>
      <c r="B30" s="92"/>
      <c r="C30" s="91">
        <v>4300</v>
      </c>
      <c r="D30" s="85" t="s">
        <v>21</v>
      </c>
      <c r="E30" s="87">
        <v>1154188</v>
      </c>
    </row>
    <row r="31" spans="1:5" ht="12.75">
      <c r="A31" s="90"/>
      <c r="B31" s="92"/>
      <c r="C31" s="91">
        <v>4350</v>
      </c>
      <c r="D31" s="85" t="s">
        <v>68</v>
      </c>
      <c r="E31" s="87">
        <v>972</v>
      </c>
    </row>
    <row r="32" spans="1:5" ht="25.5">
      <c r="A32" s="90"/>
      <c r="B32" s="92"/>
      <c r="C32" s="91">
        <v>4360</v>
      </c>
      <c r="D32" s="85" t="s">
        <v>87</v>
      </c>
      <c r="E32" s="87">
        <v>5020</v>
      </c>
    </row>
    <row r="33" spans="1:5" ht="25.5">
      <c r="A33" s="90"/>
      <c r="B33" s="92"/>
      <c r="C33" s="91">
        <v>4370</v>
      </c>
      <c r="D33" s="85" t="s">
        <v>88</v>
      </c>
      <c r="E33" s="87">
        <v>6500</v>
      </c>
    </row>
    <row r="34" spans="1:5" ht="25.5">
      <c r="A34" s="90"/>
      <c r="B34" s="92"/>
      <c r="C34" s="91">
        <v>4390</v>
      </c>
      <c r="D34" s="116" t="s">
        <v>107</v>
      </c>
      <c r="E34" s="87">
        <v>5000</v>
      </c>
    </row>
    <row r="35" spans="1:5" ht="25.5">
      <c r="A35" s="90"/>
      <c r="B35" s="92"/>
      <c r="C35" s="91">
        <v>4400</v>
      </c>
      <c r="D35" s="85" t="s">
        <v>89</v>
      </c>
      <c r="E35" s="87">
        <v>18120</v>
      </c>
    </row>
    <row r="36" spans="1:5" ht="12.75">
      <c r="A36" s="90"/>
      <c r="B36" s="92"/>
      <c r="C36" s="91">
        <v>4410</v>
      </c>
      <c r="D36" s="85" t="s">
        <v>39</v>
      </c>
      <c r="E36" s="87">
        <v>9400</v>
      </c>
    </row>
    <row r="37" spans="1:5" ht="12.75">
      <c r="A37" s="90"/>
      <c r="B37" s="92"/>
      <c r="C37" s="91">
        <v>4430</v>
      </c>
      <c r="D37" s="85" t="s">
        <v>26</v>
      </c>
      <c r="E37" s="87">
        <v>8164</v>
      </c>
    </row>
    <row r="38" spans="1:5" ht="25.5">
      <c r="A38" s="90"/>
      <c r="B38" s="92"/>
      <c r="C38" s="91">
        <v>4440</v>
      </c>
      <c r="D38" s="85" t="s">
        <v>69</v>
      </c>
      <c r="E38" s="87">
        <v>26997</v>
      </c>
    </row>
    <row r="39" spans="1:5" ht="12.75">
      <c r="A39" s="90"/>
      <c r="B39" s="92"/>
      <c r="C39" s="91">
        <v>4480</v>
      </c>
      <c r="D39" s="85" t="s">
        <v>90</v>
      </c>
      <c r="E39" s="87">
        <v>5577</v>
      </c>
    </row>
    <row r="40" spans="1:5" ht="25.5">
      <c r="A40" s="90"/>
      <c r="B40" s="92"/>
      <c r="C40" s="91">
        <v>4700</v>
      </c>
      <c r="D40" s="85" t="s">
        <v>91</v>
      </c>
      <c r="E40" s="87">
        <v>9210</v>
      </c>
    </row>
    <row r="41" spans="1:5" ht="25.5">
      <c r="A41" s="90"/>
      <c r="B41" s="92"/>
      <c r="C41" s="91">
        <v>4740</v>
      </c>
      <c r="D41" s="85" t="s">
        <v>92</v>
      </c>
      <c r="E41" s="86">
        <v>820</v>
      </c>
    </row>
    <row r="42" spans="1:5" ht="25.5">
      <c r="A42" s="90"/>
      <c r="B42" s="92"/>
      <c r="C42" s="91">
        <v>4750</v>
      </c>
      <c r="D42" s="85" t="s">
        <v>93</v>
      </c>
      <c r="E42" s="87">
        <v>8000</v>
      </c>
    </row>
    <row r="43" spans="1:5" ht="25.5">
      <c r="A43" s="90"/>
      <c r="B43" s="92"/>
      <c r="C43" s="91">
        <v>6050</v>
      </c>
      <c r="D43" s="85" t="s">
        <v>58</v>
      </c>
      <c r="E43" s="87">
        <v>235000</v>
      </c>
    </row>
    <row r="44" spans="1:5" ht="25.5">
      <c r="A44" s="90"/>
      <c r="B44" s="92"/>
      <c r="C44" s="91">
        <v>6058</v>
      </c>
      <c r="D44" s="85" t="s">
        <v>58</v>
      </c>
      <c r="E44" s="87">
        <v>1861880</v>
      </c>
    </row>
    <row r="45" spans="1:5" ht="25.5">
      <c r="A45" s="90"/>
      <c r="B45" s="92"/>
      <c r="C45" s="91">
        <v>6059</v>
      </c>
      <c r="D45" s="85" t="s">
        <v>58</v>
      </c>
      <c r="E45" s="87">
        <v>1138500</v>
      </c>
    </row>
    <row r="46" spans="1:5" ht="51">
      <c r="A46" s="93"/>
      <c r="B46" s="94"/>
      <c r="C46" s="91">
        <v>6610</v>
      </c>
      <c r="D46" s="85" t="s">
        <v>94</v>
      </c>
      <c r="E46" s="87"/>
    </row>
    <row r="47" spans="1:5" ht="12.75">
      <c r="A47" s="82">
        <v>700</v>
      </c>
      <c r="B47" s="82"/>
      <c r="C47" s="95"/>
      <c r="D47" s="96" t="s">
        <v>95</v>
      </c>
      <c r="E47" s="84">
        <f>SUM(E48)</f>
        <v>141395</v>
      </c>
    </row>
    <row r="48" spans="1:5" ht="25.5">
      <c r="A48" s="88"/>
      <c r="B48" s="89">
        <v>70005</v>
      </c>
      <c r="C48" s="82"/>
      <c r="D48" s="81" t="s">
        <v>47</v>
      </c>
      <c r="E48" s="84">
        <f>SUM(E49:E58)</f>
        <v>141395</v>
      </c>
    </row>
    <row r="49" spans="1:5" ht="12.75">
      <c r="A49" s="97"/>
      <c r="B49" s="88"/>
      <c r="C49" s="91">
        <v>4110</v>
      </c>
      <c r="D49" s="85" t="s">
        <v>80</v>
      </c>
      <c r="E49" s="98">
        <v>3579</v>
      </c>
    </row>
    <row r="50" spans="1:5" ht="12.75">
      <c r="A50" s="97"/>
      <c r="B50" s="90"/>
      <c r="C50" s="91">
        <v>4120</v>
      </c>
      <c r="D50" s="85" t="s">
        <v>22</v>
      </c>
      <c r="E50" s="98">
        <v>516</v>
      </c>
    </row>
    <row r="51" spans="1:5" ht="12.75">
      <c r="A51" s="97"/>
      <c r="B51" s="90"/>
      <c r="C51" s="91">
        <v>4170</v>
      </c>
      <c r="D51" s="85" t="s">
        <v>18</v>
      </c>
      <c r="E51" s="98">
        <v>20905</v>
      </c>
    </row>
    <row r="52" spans="1:5" ht="12.75">
      <c r="A52" s="97"/>
      <c r="B52" s="90"/>
      <c r="C52" s="91">
        <v>4270</v>
      </c>
      <c r="D52" s="85" t="s">
        <v>20</v>
      </c>
      <c r="E52" s="98">
        <v>22024</v>
      </c>
    </row>
    <row r="53" spans="1:5" ht="12.75">
      <c r="A53" s="97"/>
      <c r="B53" s="90"/>
      <c r="C53" s="91">
        <v>4300</v>
      </c>
      <c r="D53" s="85" t="s">
        <v>21</v>
      </c>
      <c r="E53" s="87">
        <v>38500</v>
      </c>
    </row>
    <row r="54" spans="1:5" ht="25.5">
      <c r="A54" s="97"/>
      <c r="B54" s="90"/>
      <c r="C54" s="91">
        <v>4390</v>
      </c>
      <c r="D54" s="116" t="s">
        <v>107</v>
      </c>
      <c r="E54" s="87">
        <v>976</v>
      </c>
    </row>
    <row r="55" spans="1:5" ht="25.5">
      <c r="A55" s="97"/>
      <c r="B55" s="90"/>
      <c r="C55" s="91">
        <v>4400</v>
      </c>
      <c r="D55" s="116" t="s">
        <v>231</v>
      </c>
      <c r="E55" s="87">
        <v>8500</v>
      </c>
    </row>
    <row r="56" spans="1:5" ht="12.75">
      <c r="A56" s="97"/>
      <c r="B56" s="90"/>
      <c r="C56" s="91">
        <v>4430</v>
      </c>
      <c r="D56" s="85" t="s">
        <v>26</v>
      </c>
      <c r="E56" s="87">
        <v>38395</v>
      </c>
    </row>
    <row r="57" spans="1:5" ht="12.75">
      <c r="A57" s="97"/>
      <c r="B57" s="90"/>
      <c r="C57" s="91">
        <v>4480</v>
      </c>
      <c r="D57" s="85" t="s">
        <v>90</v>
      </c>
      <c r="E57" s="87">
        <v>5000</v>
      </c>
    </row>
    <row r="58" spans="1:5" ht="25.5">
      <c r="A58" s="97"/>
      <c r="B58" s="90"/>
      <c r="C58" s="91">
        <v>4610</v>
      </c>
      <c r="D58" s="116" t="s">
        <v>228</v>
      </c>
      <c r="E58" s="87">
        <v>3000</v>
      </c>
    </row>
    <row r="59" spans="1:5" ht="25.5">
      <c r="A59" s="99"/>
      <c r="B59" s="93"/>
      <c r="C59" s="91">
        <v>4750</v>
      </c>
      <c r="D59" s="85" t="s">
        <v>93</v>
      </c>
      <c r="E59" s="87"/>
    </row>
    <row r="60" spans="1:5" ht="12.75">
      <c r="A60" s="82">
        <v>710</v>
      </c>
      <c r="B60" s="82"/>
      <c r="C60" s="82"/>
      <c r="D60" s="81" t="s">
        <v>96</v>
      </c>
      <c r="E60" s="84">
        <f>SUM(E61,E63,E65,E81)</f>
        <v>315277</v>
      </c>
    </row>
    <row r="61" spans="1:5" ht="12.75">
      <c r="A61" s="88"/>
      <c r="B61" s="91">
        <v>71013</v>
      </c>
      <c r="C61" s="82"/>
      <c r="D61" s="81" t="s">
        <v>97</v>
      </c>
      <c r="E61" s="84">
        <f>SUM(E62)</f>
        <v>40000</v>
      </c>
    </row>
    <row r="62" spans="1:5" ht="12.75">
      <c r="A62" s="90"/>
      <c r="B62" s="91"/>
      <c r="C62" s="82">
        <v>4300</v>
      </c>
      <c r="D62" s="85" t="s">
        <v>21</v>
      </c>
      <c r="E62" s="87">
        <v>40000</v>
      </c>
    </row>
    <row r="63" spans="1:5" ht="25.5">
      <c r="A63" s="90"/>
      <c r="B63" s="91">
        <v>71014</v>
      </c>
      <c r="C63" s="82"/>
      <c r="D63" s="81" t="s">
        <v>98</v>
      </c>
      <c r="E63" s="84">
        <f>SUM(E64)</f>
        <v>10000</v>
      </c>
    </row>
    <row r="64" spans="1:5" ht="12.75">
      <c r="A64" s="90"/>
      <c r="B64" s="91"/>
      <c r="C64" s="82">
        <v>4300</v>
      </c>
      <c r="D64" s="85" t="s">
        <v>21</v>
      </c>
      <c r="E64" s="87">
        <v>10000</v>
      </c>
    </row>
    <row r="65" spans="1:5" ht="12.75">
      <c r="A65" s="90"/>
      <c r="B65" s="89">
        <v>71015</v>
      </c>
      <c r="C65" s="82"/>
      <c r="D65" s="81" t="s">
        <v>99</v>
      </c>
      <c r="E65" s="84">
        <f>SUM(E66:E80)</f>
        <v>264277</v>
      </c>
    </row>
    <row r="66" spans="1:5" ht="12.75">
      <c r="A66" s="97"/>
      <c r="B66" s="88"/>
      <c r="C66" s="91">
        <v>4010</v>
      </c>
      <c r="D66" s="85" t="s">
        <v>19</v>
      </c>
      <c r="E66" s="87">
        <v>53800</v>
      </c>
    </row>
    <row r="67" spans="1:5" ht="25.5">
      <c r="A67" s="97"/>
      <c r="B67" s="90"/>
      <c r="C67" s="91">
        <v>4020</v>
      </c>
      <c r="D67" s="85" t="s">
        <v>66</v>
      </c>
      <c r="E67" s="87">
        <v>124000</v>
      </c>
    </row>
    <row r="68" spans="1:5" ht="12.75">
      <c r="A68" s="97"/>
      <c r="B68" s="90"/>
      <c r="C68" s="91">
        <v>4040</v>
      </c>
      <c r="D68" s="85" t="s">
        <v>100</v>
      </c>
      <c r="E68" s="87">
        <v>10000</v>
      </c>
    </row>
    <row r="69" spans="1:5" ht="12.75">
      <c r="A69" s="97"/>
      <c r="B69" s="90"/>
      <c r="C69" s="91">
        <v>4110</v>
      </c>
      <c r="D69" s="85" t="s">
        <v>80</v>
      </c>
      <c r="E69" s="87">
        <v>31000</v>
      </c>
    </row>
    <row r="70" spans="1:5" ht="12.75">
      <c r="A70" s="97"/>
      <c r="B70" s="90"/>
      <c r="C70" s="91">
        <v>4120</v>
      </c>
      <c r="D70" s="85" t="s">
        <v>22</v>
      </c>
      <c r="E70" s="87">
        <v>4200</v>
      </c>
    </row>
    <row r="71" spans="1:5" ht="12.75">
      <c r="A71" s="97"/>
      <c r="B71" s="90"/>
      <c r="C71" s="91">
        <v>4170</v>
      </c>
      <c r="D71" s="85" t="s">
        <v>18</v>
      </c>
      <c r="E71" s="87">
        <v>2400</v>
      </c>
    </row>
    <row r="72" spans="1:5" ht="12.75">
      <c r="A72" s="97"/>
      <c r="B72" s="90"/>
      <c r="C72" s="91">
        <v>4210</v>
      </c>
      <c r="D72" s="85" t="s">
        <v>24</v>
      </c>
      <c r="E72" s="87">
        <v>1877</v>
      </c>
    </row>
    <row r="73" spans="1:5" ht="12.75">
      <c r="A73" s="97"/>
      <c r="B73" s="90"/>
      <c r="C73" s="91">
        <v>4270</v>
      </c>
      <c r="D73" s="85" t="s">
        <v>20</v>
      </c>
      <c r="E73" s="87"/>
    </row>
    <row r="74" spans="1:5" ht="12.75">
      <c r="A74" s="97"/>
      <c r="B74" s="90"/>
      <c r="C74" s="91">
        <v>4300</v>
      </c>
      <c r="D74" s="85" t="s">
        <v>21</v>
      </c>
      <c r="E74" s="87">
        <v>19200</v>
      </c>
    </row>
    <row r="75" spans="1:5" ht="25.5">
      <c r="A75" s="97"/>
      <c r="B75" s="90"/>
      <c r="C75" s="91">
        <v>4370</v>
      </c>
      <c r="D75" s="116" t="s">
        <v>232</v>
      </c>
      <c r="E75" s="87">
        <v>7200</v>
      </c>
    </row>
    <row r="76" spans="1:5" ht="12.75">
      <c r="A76" s="97"/>
      <c r="B76" s="90"/>
      <c r="C76" s="91">
        <v>4410</v>
      </c>
      <c r="D76" s="85" t="s">
        <v>39</v>
      </c>
      <c r="E76" s="86"/>
    </row>
    <row r="77" spans="1:5" ht="12.75">
      <c r="A77" s="97"/>
      <c r="B77" s="90"/>
      <c r="C77" s="91">
        <v>4430</v>
      </c>
      <c r="D77" s="85" t="s">
        <v>26</v>
      </c>
      <c r="E77" s="87">
        <v>3500</v>
      </c>
    </row>
    <row r="78" spans="1:5" ht="25.5">
      <c r="A78" s="97"/>
      <c r="B78" s="90"/>
      <c r="C78" s="91">
        <v>4440</v>
      </c>
      <c r="D78" s="85" t="s">
        <v>69</v>
      </c>
      <c r="E78" s="87">
        <v>4200</v>
      </c>
    </row>
    <row r="79" spans="1:5" ht="25.5">
      <c r="A79" s="97"/>
      <c r="B79" s="90"/>
      <c r="C79" s="91">
        <v>4740</v>
      </c>
      <c r="D79" s="116" t="s">
        <v>92</v>
      </c>
      <c r="E79" s="87">
        <v>1500</v>
      </c>
    </row>
    <row r="80" spans="1:5" ht="25.5">
      <c r="A80" s="97"/>
      <c r="B80" s="90"/>
      <c r="C80" s="91">
        <v>4750</v>
      </c>
      <c r="D80" s="116" t="s">
        <v>93</v>
      </c>
      <c r="E80" s="87">
        <v>1400</v>
      </c>
    </row>
    <row r="81" spans="1:5" ht="12.75">
      <c r="A81" s="90"/>
      <c r="B81" s="82">
        <v>71035</v>
      </c>
      <c r="C81" s="82"/>
      <c r="D81" s="81" t="s">
        <v>101</v>
      </c>
      <c r="E81" s="84">
        <f>SUM(E82)</f>
        <v>1000</v>
      </c>
    </row>
    <row r="82" spans="1:5" ht="12.75">
      <c r="A82" s="93"/>
      <c r="B82" s="91"/>
      <c r="C82" s="82">
        <v>4300</v>
      </c>
      <c r="D82" s="85" t="s">
        <v>21</v>
      </c>
      <c r="E82" s="87">
        <v>1000</v>
      </c>
    </row>
    <row r="83" spans="1:5" ht="12.75">
      <c r="A83" s="90">
        <v>750</v>
      </c>
      <c r="B83" s="82"/>
      <c r="C83" s="82"/>
      <c r="D83" s="81" t="s">
        <v>31</v>
      </c>
      <c r="E83" s="84">
        <f>SUM(E84,E96,E98,E111,E142,E153,E157)</f>
        <v>6996139</v>
      </c>
    </row>
    <row r="84" spans="1:5" ht="12.75">
      <c r="A84" s="88"/>
      <c r="B84" s="89">
        <v>75011</v>
      </c>
      <c r="C84" s="82"/>
      <c r="D84" s="81" t="s">
        <v>32</v>
      </c>
      <c r="E84" s="84">
        <f>SUM(E85:E95)</f>
        <v>268522</v>
      </c>
    </row>
    <row r="85" spans="1:5" ht="12.75">
      <c r="A85" s="100"/>
      <c r="B85" s="88"/>
      <c r="C85" s="91">
        <v>4010</v>
      </c>
      <c r="D85" s="85" t="s">
        <v>19</v>
      </c>
      <c r="E85" s="87">
        <v>197577</v>
      </c>
    </row>
    <row r="86" spans="1:5" ht="12.75">
      <c r="A86" s="100"/>
      <c r="B86" s="90"/>
      <c r="C86" s="101">
        <v>4040</v>
      </c>
      <c r="D86" s="85" t="s">
        <v>100</v>
      </c>
      <c r="E86" s="87">
        <v>15458</v>
      </c>
    </row>
    <row r="87" spans="1:5" ht="12.75">
      <c r="A87" s="100"/>
      <c r="B87" s="90"/>
      <c r="C87" s="91">
        <v>4110</v>
      </c>
      <c r="D87" s="85" t="s">
        <v>80</v>
      </c>
      <c r="E87" s="87">
        <v>32168</v>
      </c>
    </row>
    <row r="88" spans="1:5" ht="12.75">
      <c r="A88" s="100"/>
      <c r="B88" s="90"/>
      <c r="C88" s="91">
        <v>4120</v>
      </c>
      <c r="D88" s="85" t="s">
        <v>22</v>
      </c>
      <c r="E88" s="87">
        <v>5219</v>
      </c>
    </row>
    <row r="89" spans="1:5" ht="12.75">
      <c r="A89" s="100"/>
      <c r="B89" s="90"/>
      <c r="C89" s="91">
        <v>4210</v>
      </c>
      <c r="D89" s="85" t="s">
        <v>24</v>
      </c>
      <c r="E89" s="87">
        <v>3000</v>
      </c>
    </row>
    <row r="90" spans="1:5" ht="12.75">
      <c r="A90" s="100"/>
      <c r="B90" s="90"/>
      <c r="C90" s="91">
        <v>4300</v>
      </c>
      <c r="D90" s="85" t="s">
        <v>21</v>
      </c>
      <c r="E90" s="87">
        <v>3000</v>
      </c>
    </row>
    <row r="91" spans="1:5" ht="25.5">
      <c r="A91" s="100"/>
      <c r="B91" s="90"/>
      <c r="C91" s="91">
        <v>4370</v>
      </c>
      <c r="D91" s="116" t="s">
        <v>232</v>
      </c>
      <c r="E91" s="87">
        <v>2000</v>
      </c>
    </row>
    <row r="92" spans="1:5" ht="12.75">
      <c r="A92" s="100"/>
      <c r="B92" s="90"/>
      <c r="C92" s="91">
        <v>4410</v>
      </c>
      <c r="D92" s="116" t="s">
        <v>39</v>
      </c>
      <c r="E92" s="87">
        <v>700</v>
      </c>
    </row>
    <row r="93" spans="1:5" ht="12.75">
      <c r="A93" s="100"/>
      <c r="B93" s="90"/>
      <c r="C93" s="91">
        <v>4430</v>
      </c>
      <c r="D93" s="116" t="s">
        <v>26</v>
      </c>
      <c r="E93" s="87">
        <v>2000</v>
      </c>
    </row>
    <row r="94" spans="1:5" ht="25.5">
      <c r="A94" s="100"/>
      <c r="B94" s="90"/>
      <c r="C94" s="91">
        <v>4440</v>
      </c>
      <c r="D94" s="116" t="s">
        <v>69</v>
      </c>
      <c r="E94" s="87">
        <v>5400</v>
      </c>
    </row>
    <row r="95" spans="1:5" ht="25.5">
      <c r="A95" s="100"/>
      <c r="B95" s="93"/>
      <c r="C95" s="91">
        <v>4740</v>
      </c>
      <c r="D95" s="116" t="s">
        <v>92</v>
      </c>
      <c r="E95" s="87">
        <v>2000</v>
      </c>
    </row>
    <row r="96" spans="1:5" ht="12.75">
      <c r="A96" s="90"/>
      <c r="B96" s="94">
        <v>75018</v>
      </c>
      <c r="C96" s="82"/>
      <c r="D96" s="81" t="s">
        <v>102</v>
      </c>
      <c r="E96" s="84">
        <f>SUM(E97)</f>
        <v>6000</v>
      </c>
    </row>
    <row r="97" spans="1:5" ht="51">
      <c r="A97" s="102"/>
      <c r="B97" s="91"/>
      <c r="C97" s="82">
        <v>2330</v>
      </c>
      <c r="D97" s="85" t="s">
        <v>103</v>
      </c>
      <c r="E97" s="87">
        <v>6000</v>
      </c>
    </row>
    <row r="98" spans="1:5" ht="12.75">
      <c r="A98" s="102"/>
      <c r="B98" s="89">
        <v>75019</v>
      </c>
      <c r="C98" s="82"/>
      <c r="D98" s="81" t="s">
        <v>104</v>
      </c>
      <c r="E98" s="84">
        <f>SUM(E99:E110)</f>
        <v>324974</v>
      </c>
    </row>
    <row r="99" spans="1:5" ht="12.75">
      <c r="A99" s="97"/>
      <c r="B99" s="88"/>
      <c r="C99" s="91">
        <v>3030</v>
      </c>
      <c r="D99" s="85" t="s">
        <v>55</v>
      </c>
      <c r="E99" s="87">
        <v>197448</v>
      </c>
    </row>
    <row r="100" spans="1:5" ht="12.75">
      <c r="A100" s="100"/>
      <c r="B100" s="90"/>
      <c r="C100" s="91">
        <v>4170</v>
      </c>
      <c r="D100" s="85" t="s">
        <v>18</v>
      </c>
      <c r="E100" s="87">
        <v>500</v>
      </c>
    </row>
    <row r="101" spans="1:5" ht="12.75">
      <c r="A101" s="100"/>
      <c r="B101" s="90"/>
      <c r="C101" s="91">
        <v>4210</v>
      </c>
      <c r="D101" s="85" t="s">
        <v>24</v>
      </c>
      <c r="E101" s="87">
        <v>24500</v>
      </c>
    </row>
    <row r="102" spans="1:5" ht="12.75">
      <c r="A102" s="100"/>
      <c r="B102" s="90"/>
      <c r="C102" s="91">
        <v>4300</v>
      </c>
      <c r="D102" s="85" t="s">
        <v>21</v>
      </c>
      <c r="E102" s="87">
        <v>20000</v>
      </c>
    </row>
    <row r="103" spans="1:5" ht="25.5">
      <c r="A103" s="100"/>
      <c r="B103" s="90"/>
      <c r="C103" s="91">
        <v>4360</v>
      </c>
      <c r="D103" s="85" t="s">
        <v>87</v>
      </c>
      <c r="E103" s="87">
        <v>3000</v>
      </c>
    </row>
    <row r="104" spans="1:5" ht="25.5">
      <c r="A104" s="100"/>
      <c r="B104" s="90"/>
      <c r="C104" s="91">
        <v>4370</v>
      </c>
      <c r="D104" s="85" t="s">
        <v>88</v>
      </c>
      <c r="E104" s="87">
        <v>3500</v>
      </c>
    </row>
    <row r="105" spans="1:5" ht="12.75">
      <c r="A105" s="100"/>
      <c r="B105" s="90"/>
      <c r="C105" s="91">
        <v>4410</v>
      </c>
      <c r="D105" s="85" t="s">
        <v>39</v>
      </c>
      <c r="E105" s="87">
        <v>5000</v>
      </c>
    </row>
    <row r="106" spans="1:5" ht="12.75">
      <c r="A106" s="100"/>
      <c r="B106" s="90"/>
      <c r="C106" s="91">
        <v>4420</v>
      </c>
      <c r="D106" s="85" t="s">
        <v>40</v>
      </c>
      <c r="E106" s="87">
        <v>2000</v>
      </c>
    </row>
    <row r="107" spans="1:5" ht="12.75">
      <c r="A107" s="100"/>
      <c r="B107" s="90"/>
      <c r="C107" s="91">
        <v>4430</v>
      </c>
      <c r="D107" s="85" t="s">
        <v>26</v>
      </c>
      <c r="E107" s="87">
        <v>61026</v>
      </c>
    </row>
    <row r="108" spans="1:5" ht="25.5">
      <c r="A108" s="100"/>
      <c r="B108" s="90"/>
      <c r="C108" s="91">
        <v>4700</v>
      </c>
      <c r="D108" s="85" t="s">
        <v>91</v>
      </c>
      <c r="E108" s="87">
        <v>2000</v>
      </c>
    </row>
    <row r="109" spans="1:5" ht="25.5">
      <c r="A109" s="100"/>
      <c r="B109" s="90"/>
      <c r="C109" s="91">
        <v>4740</v>
      </c>
      <c r="D109" s="85" t="s">
        <v>92</v>
      </c>
      <c r="E109" s="87">
        <v>5000</v>
      </c>
    </row>
    <row r="110" spans="1:5" ht="25.5">
      <c r="A110" s="100"/>
      <c r="B110" s="93"/>
      <c r="C110" s="91">
        <v>4750</v>
      </c>
      <c r="D110" s="85" t="s">
        <v>93</v>
      </c>
      <c r="E110" s="87">
        <v>1000</v>
      </c>
    </row>
    <row r="111" spans="1:5" ht="12.75">
      <c r="A111" s="102"/>
      <c r="B111" s="92">
        <v>75020</v>
      </c>
      <c r="C111" s="82"/>
      <c r="D111" s="81" t="s">
        <v>33</v>
      </c>
      <c r="E111" s="84">
        <f>SUM(E112:E141)</f>
        <v>6289643</v>
      </c>
    </row>
    <row r="112" spans="1:5" ht="25.5">
      <c r="A112" s="100"/>
      <c r="B112" s="88"/>
      <c r="C112" s="91">
        <v>3020</v>
      </c>
      <c r="D112" s="85" t="s">
        <v>57</v>
      </c>
      <c r="E112" s="87">
        <v>5400</v>
      </c>
    </row>
    <row r="113" spans="1:5" ht="12.75">
      <c r="A113" s="100"/>
      <c r="B113" s="90"/>
      <c r="C113" s="91">
        <v>4010</v>
      </c>
      <c r="D113" s="85" t="s">
        <v>19</v>
      </c>
      <c r="E113" s="87">
        <v>2727742</v>
      </c>
    </row>
    <row r="114" spans="1:5" ht="64.5" customHeight="1">
      <c r="A114" s="100"/>
      <c r="B114" s="90"/>
      <c r="C114" s="91">
        <v>4040</v>
      </c>
      <c r="D114" s="85" t="s">
        <v>85</v>
      </c>
      <c r="E114" s="87">
        <v>192786</v>
      </c>
    </row>
    <row r="115" spans="1:5" ht="15" customHeight="1">
      <c r="A115" s="100"/>
      <c r="B115" s="90"/>
      <c r="C115" s="91">
        <v>4110</v>
      </c>
      <c r="D115" s="85" t="s">
        <v>80</v>
      </c>
      <c r="E115" s="87">
        <v>440431</v>
      </c>
    </row>
    <row r="116" spans="1:5" ht="12.75">
      <c r="A116" s="100"/>
      <c r="B116" s="90"/>
      <c r="C116" s="91">
        <v>4120</v>
      </c>
      <c r="D116" s="85" t="s">
        <v>22</v>
      </c>
      <c r="E116" s="87">
        <v>71461</v>
      </c>
    </row>
    <row r="117" spans="1:5" ht="25.5">
      <c r="A117" s="100"/>
      <c r="B117" s="90"/>
      <c r="C117" s="91">
        <v>4140</v>
      </c>
      <c r="D117" s="85" t="s">
        <v>86</v>
      </c>
      <c r="E117" s="87">
        <v>1000</v>
      </c>
    </row>
    <row r="118" spans="1:5" ht="12.75">
      <c r="A118" s="100"/>
      <c r="B118" s="90"/>
      <c r="C118" s="91">
        <v>4170</v>
      </c>
      <c r="D118" s="85" t="s">
        <v>18</v>
      </c>
      <c r="E118" s="87">
        <v>29000</v>
      </c>
    </row>
    <row r="119" spans="1:5" ht="63.75" customHeight="1">
      <c r="A119" s="100"/>
      <c r="B119" s="90"/>
      <c r="C119" s="91">
        <v>4210</v>
      </c>
      <c r="D119" s="85" t="s">
        <v>24</v>
      </c>
      <c r="E119" s="87">
        <v>866618</v>
      </c>
    </row>
    <row r="120" spans="1:5" ht="12.75">
      <c r="A120" s="100"/>
      <c r="B120" s="90"/>
      <c r="C120" s="91">
        <v>4260</v>
      </c>
      <c r="D120" s="85" t="s">
        <v>42</v>
      </c>
      <c r="E120" s="87">
        <v>168000</v>
      </c>
    </row>
    <row r="121" spans="1:5" ht="12.75">
      <c r="A121" s="100"/>
      <c r="B121" s="90"/>
      <c r="C121" s="91">
        <v>4270</v>
      </c>
      <c r="D121" s="85" t="s">
        <v>20</v>
      </c>
      <c r="E121" s="87">
        <v>552000</v>
      </c>
    </row>
    <row r="122" spans="1:5" ht="63.75" customHeight="1">
      <c r="A122" s="100"/>
      <c r="B122" s="90"/>
      <c r="C122" s="91">
        <v>4280</v>
      </c>
      <c r="D122" s="85" t="s">
        <v>46</v>
      </c>
      <c r="E122" s="87">
        <v>5000</v>
      </c>
    </row>
    <row r="123" spans="1:5" ht="12.75">
      <c r="A123" s="100"/>
      <c r="B123" s="90"/>
      <c r="C123" s="91">
        <v>4300</v>
      </c>
      <c r="D123" s="85" t="s">
        <v>21</v>
      </c>
      <c r="E123" s="87">
        <v>731695</v>
      </c>
    </row>
    <row r="124" spans="1:5" ht="25.5" customHeight="1">
      <c r="A124" s="100"/>
      <c r="B124" s="90"/>
      <c r="C124" s="91">
        <v>4350</v>
      </c>
      <c r="D124" s="85" t="s">
        <v>68</v>
      </c>
      <c r="E124" s="87">
        <v>10000</v>
      </c>
    </row>
    <row r="125" spans="1:5" ht="25.5">
      <c r="A125" s="97"/>
      <c r="B125" s="90"/>
      <c r="C125" s="91">
        <v>4360</v>
      </c>
      <c r="D125" s="85" t="s">
        <v>87</v>
      </c>
      <c r="E125" s="87">
        <v>27000</v>
      </c>
    </row>
    <row r="126" spans="1:5" ht="25.5">
      <c r="A126" s="100"/>
      <c r="B126" s="90"/>
      <c r="C126" s="91">
        <v>4370</v>
      </c>
      <c r="D126" s="85" t="s">
        <v>88</v>
      </c>
      <c r="E126" s="87">
        <v>80000</v>
      </c>
    </row>
    <row r="127" spans="1:5" ht="12.75">
      <c r="A127" s="100"/>
      <c r="B127" s="90"/>
      <c r="C127" s="91">
        <v>4380</v>
      </c>
      <c r="D127" s="85" t="s">
        <v>106</v>
      </c>
      <c r="E127" s="87">
        <v>3000</v>
      </c>
    </row>
    <row r="128" spans="1:5" ht="25.5">
      <c r="A128" s="100"/>
      <c r="B128" s="90"/>
      <c r="C128" s="91">
        <v>4390</v>
      </c>
      <c r="D128" s="85" t="s">
        <v>107</v>
      </c>
      <c r="E128" s="87">
        <v>15000</v>
      </c>
    </row>
    <row r="129" spans="1:5" ht="25.5">
      <c r="A129" s="100"/>
      <c r="B129" s="90"/>
      <c r="C129" s="91">
        <v>4400</v>
      </c>
      <c r="D129" s="85" t="s">
        <v>89</v>
      </c>
      <c r="E129" s="87"/>
    </row>
    <row r="130" spans="1:5" ht="12.75">
      <c r="A130" s="100"/>
      <c r="B130" s="90"/>
      <c r="C130" s="91">
        <v>4410</v>
      </c>
      <c r="D130" s="85" t="s">
        <v>39</v>
      </c>
      <c r="E130" s="87">
        <v>36000</v>
      </c>
    </row>
    <row r="131" spans="1:5" ht="12.75">
      <c r="A131" s="100"/>
      <c r="B131" s="90"/>
      <c r="C131" s="91">
        <v>4420</v>
      </c>
      <c r="D131" s="85" t="s">
        <v>40</v>
      </c>
      <c r="E131" s="87">
        <v>2000</v>
      </c>
    </row>
    <row r="132" spans="1:5" ht="12.75">
      <c r="A132" s="100"/>
      <c r="B132" s="90"/>
      <c r="C132" s="91">
        <v>4430</v>
      </c>
      <c r="D132" s="85" t="s">
        <v>26</v>
      </c>
      <c r="E132" s="87">
        <v>39800</v>
      </c>
    </row>
    <row r="133" spans="1:5" ht="25.5">
      <c r="A133" s="97"/>
      <c r="B133" s="90"/>
      <c r="C133" s="91">
        <v>4440</v>
      </c>
      <c r="D133" s="85" t="s">
        <v>108</v>
      </c>
      <c r="E133" s="87">
        <v>70110</v>
      </c>
    </row>
    <row r="134" spans="1:5" ht="12.75">
      <c r="A134" s="100"/>
      <c r="B134" s="90"/>
      <c r="C134" s="91">
        <v>4530</v>
      </c>
      <c r="D134" s="85" t="s">
        <v>109</v>
      </c>
      <c r="E134" s="87">
        <v>500</v>
      </c>
    </row>
    <row r="135" spans="1:5" ht="25.5">
      <c r="A135" s="100"/>
      <c r="B135" s="90"/>
      <c r="C135" s="91">
        <v>4610</v>
      </c>
      <c r="D135" s="116" t="s">
        <v>228</v>
      </c>
      <c r="E135" s="87">
        <v>3000</v>
      </c>
    </row>
    <row r="136" spans="1:5" ht="25.5">
      <c r="A136" s="100"/>
      <c r="B136" s="90"/>
      <c r="C136" s="91">
        <v>4700</v>
      </c>
      <c r="D136" s="85" t="s">
        <v>91</v>
      </c>
      <c r="E136" s="87">
        <v>35000</v>
      </c>
    </row>
    <row r="137" spans="1:5" ht="25.5">
      <c r="A137" s="100"/>
      <c r="B137" s="90"/>
      <c r="C137" s="91">
        <v>4740</v>
      </c>
      <c r="D137" s="85" t="s">
        <v>92</v>
      </c>
      <c r="E137" s="87">
        <v>35000</v>
      </c>
    </row>
    <row r="138" spans="1:5" ht="25.5">
      <c r="A138" s="100"/>
      <c r="B138" s="90"/>
      <c r="C138" s="91">
        <v>4750</v>
      </c>
      <c r="D138" s="85" t="s">
        <v>93</v>
      </c>
      <c r="E138" s="87">
        <v>85600</v>
      </c>
    </row>
    <row r="139" spans="1:5" ht="25.5">
      <c r="A139" s="100"/>
      <c r="B139" s="90"/>
      <c r="C139" s="91">
        <v>6050</v>
      </c>
      <c r="D139" s="85" t="s">
        <v>58</v>
      </c>
      <c r="E139" s="87"/>
    </row>
    <row r="140" spans="1:5" ht="25.5">
      <c r="A140" s="100"/>
      <c r="B140" s="90"/>
      <c r="C140" s="91">
        <v>6060</v>
      </c>
      <c r="D140" s="85" t="s">
        <v>23</v>
      </c>
      <c r="E140" s="87">
        <v>56500</v>
      </c>
    </row>
    <row r="141" spans="1:5" ht="51">
      <c r="A141" s="100"/>
      <c r="B141" s="93"/>
      <c r="C141" s="91">
        <v>6630</v>
      </c>
      <c r="D141" s="85" t="s">
        <v>110</v>
      </c>
      <c r="E141" s="87"/>
    </row>
    <row r="142" spans="1:5" ht="12.75">
      <c r="A142" s="102"/>
      <c r="B142" s="82">
        <v>75045</v>
      </c>
      <c r="C142" s="82"/>
      <c r="D142" s="81" t="s">
        <v>111</v>
      </c>
      <c r="E142" s="84">
        <f>SUM(E143:E152)</f>
        <v>28000</v>
      </c>
    </row>
    <row r="143" spans="1:5" ht="12.75">
      <c r="A143" s="100"/>
      <c r="B143" s="88"/>
      <c r="C143" s="91">
        <v>4110</v>
      </c>
      <c r="D143" s="85" t="s">
        <v>80</v>
      </c>
      <c r="E143" s="87">
        <v>1500</v>
      </c>
    </row>
    <row r="144" spans="1:5" ht="12.75">
      <c r="A144" s="100"/>
      <c r="B144" s="90"/>
      <c r="C144" s="91">
        <v>4120</v>
      </c>
      <c r="D144" s="85" t="s">
        <v>22</v>
      </c>
      <c r="E144" s="87">
        <v>100</v>
      </c>
    </row>
    <row r="145" spans="1:5" ht="12.75">
      <c r="A145" s="100"/>
      <c r="B145" s="90"/>
      <c r="C145" s="91">
        <v>4170</v>
      </c>
      <c r="D145" s="85" t="s">
        <v>18</v>
      </c>
      <c r="E145" s="87">
        <v>12000</v>
      </c>
    </row>
    <row r="146" spans="1:5" ht="12.75">
      <c r="A146" s="100"/>
      <c r="B146" s="90"/>
      <c r="C146" s="91">
        <v>4210</v>
      </c>
      <c r="D146" s="85" t="s">
        <v>24</v>
      </c>
      <c r="E146" s="87">
        <v>3500</v>
      </c>
    </row>
    <row r="147" spans="1:5" ht="12.75">
      <c r="A147" s="100"/>
      <c r="B147" s="90"/>
      <c r="C147" s="91">
        <v>4300</v>
      </c>
      <c r="D147" s="85" t="s">
        <v>21</v>
      </c>
      <c r="E147" s="87">
        <v>5100</v>
      </c>
    </row>
    <row r="148" spans="1:5" ht="25.5">
      <c r="A148" s="100"/>
      <c r="B148" s="90"/>
      <c r="C148" s="91">
        <v>4370</v>
      </c>
      <c r="D148" s="85" t="s">
        <v>88</v>
      </c>
      <c r="E148" s="87">
        <v>500</v>
      </c>
    </row>
    <row r="149" spans="1:5" ht="25.5">
      <c r="A149" s="100"/>
      <c r="B149" s="90"/>
      <c r="C149" s="91">
        <v>4400</v>
      </c>
      <c r="D149" s="85" t="s">
        <v>89</v>
      </c>
      <c r="E149" s="87">
        <v>4300</v>
      </c>
    </row>
    <row r="150" spans="1:5" ht="12.75">
      <c r="A150" s="100"/>
      <c r="B150" s="90"/>
      <c r="C150" s="91">
        <v>4410</v>
      </c>
      <c r="D150" s="85" t="s">
        <v>39</v>
      </c>
      <c r="E150" s="87">
        <v>500</v>
      </c>
    </row>
    <row r="151" spans="1:5" ht="25.5">
      <c r="A151" s="97"/>
      <c r="B151" s="90"/>
      <c r="C151" s="91">
        <v>4700</v>
      </c>
      <c r="D151" s="85" t="s">
        <v>91</v>
      </c>
      <c r="E151" s="87">
        <v>500</v>
      </c>
    </row>
    <row r="152" spans="1:5" ht="25.5">
      <c r="A152" s="97"/>
      <c r="B152" s="93"/>
      <c r="C152" s="91">
        <v>4740</v>
      </c>
      <c r="D152" s="85" t="s">
        <v>92</v>
      </c>
      <c r="E152" s="86"/>
    </row>
    <row r="153" spans="1:5" ht="25.5">
      <c r="A153" s="90"/>
      <c r="B153" s="82">
        <v>75075</v>
      </c>
      <c r="C153" s="82"/>
      <c r="D153" s="81" t="s">
        <v>112</v>
      </c>
      <c r="E153" s="84">
        <f>SUM(E154:E156)</f>
        <v>68000</v>
      </c>
    </row>
    <row r="154" spans="1:5" ht="12.75">
      <c r="A154" s="100"/>
      <c r="B154" s="88"/>
      <c r="C154" s="91">
        <v>4170</v>
      </c>
      <c r="D154" s="85" t="s">
        <v>18</v>
      </c>
      <c r="E154" s="87"/>
    </row>
    <row r="155" spans="1:5" ht="12.75">
      <c r="A155" s="100"/>
      <c r="B155" s="90"/>
      <c r="C155" s="91">
        <v>4210</v>
      </c>
      <c r="D155" s="85" t="s">
        <v>24</v>
      </c>
      <c r="E155" s="87">
        <v>22000</v>
      </c>
    </row>
    <row r="156" spans="1:5" ht="12.75">
      <c r="A156" s="100"/>
      <c r="B156" s="93"/>
      <c r="C156" s="91">
        <v>4300</v>
      </c>
      <c r="D156" s="85" t="s">
        <v>21</v>
      </c>
      <c r="E156" s="87">
        <v>46000</v>
      </c>
    </row>
    <row r="157" spans="1:5" ht="12.75">
      <c r="A157" s="102"/>
      <c r="B157" s="92">
        <v>75095</v>
      </c>
      <c r="C157" s="82"/>
      <c r="D157" s="81" t="s">
        <v>45</v>
      </c>
      <c r="E157" s="84">
        <f>SUM(E158:E161)</f>
        <v>11000</v>
      </c>
    </row>
    <row r="158" spans="1:5" ht="38.25">
      <c r="A158" s="100"/>
      <c r="B158" s="88"/>
      <c r="C158" s="91">
        <v>2820</v>
      </c>
      <c r="D158" s="85" t="s">
        <v>113</v>
      </c>
      <c r="E158" s="87">
        <v>1000</v>
      </c>
    </row>
    <row r="159" spans="1:5" ht="12.75">
      <c r="A159" s="100"/>
      <c r="B159" s="90"/>
      <c r="C159" s="91">
        <v>4170</v>
      </c>
      <c r="D159" s="85" t="s">
        <v>18</v>
      </c>
      <c r="E159" s="86"/>
    </row>
    <row r="160" spans="1:5" ht="12.75">
      <c r="A160" s="100"/>
      <c r="B160" s="90"/>
      <c r="C160" s="91">
        <v>4210</v>
      </c>
      <c r="D160" s="85" t="s">
        <v>24</v>
      </c>
      <c r="E160" s="87">
        <v>5000</v>
      </c>
    </row>
    <row r="161" spans="1:5" ht="12.75">
      <c r="A161" s="103"/>
      <c r="B161" s="93"/>
      <c r="C161" s="91">
        <v>4300</v>
      </c>
      <c r="D161" s="85" t="s">
        <v>21</v>
      </c>
      <c r="E161" s="87">
        <v>5000</v>
      </c>
    </row>
    <row r="162" spans="1:5" ht="25.5">
      <c r="A162" s="90">
        <v>754</v>
      </c>
      <c r="B162" s="93"/>
      <c r="C162" s="82"/>
      <c r="D162" s="81" t="s">
        <v>34</v>
      </c>
      <c r="E162" s="84">
        <f>SUM(E163,E195,E201,E203)</f>
        <v>3467216</v>
      </c>
    </row>
    <row r="163" spans="1:5" ht="25.5">
      <c r="A163" s="88"/>
      <c r="B163" s="89">
        <v>75411</v>
      </c>
      <c r="C163" s="82"/>
      <c r="D163" s="81" t="s">
        <v>116</v>
      </c>
      <c r="E163" s="84">
        <f>SUM(E164:E194)</f>
        <v>3358000</v>
      </c>
    </row>
    <row r="164" spans="1:5" ht="12.75">
      <c r="A164" s="97"/>
      <c r="B164" s="88"/>
      <c r="C164" s="91">
        <v>3030</v>
      </c>
      <c r="D164" s="116" t="s">
        <v>233</v>
      </c>
      <c r="E164" s="98">
        <v>2000</v>
      </c>
    </row>
    <row r="165" spans="1:5" ht="25.5">
      <c r="A165" s="100"/>
      <c r="B165" s="90"/>
      <c r="C165" s="91">
        <v>3070</v>
      </c>
      <c r="D165" s="85" t="s">
        <v>75</v>
      </c>
      <c r="E165" s="87">
        <v>172000</v>
      </c>
    </row>
    <row r="166" spans="1:5" ht="12.75">
      <c r="A166" s="100"/>
      <c r="B166" s="90"/>
      <c r="C166" s="91">
        <v>4010</v>
      </c>
      <c r="D166" s="85" t="s">
        <v>19</v>
      </c>
      <c r="E166" s="87">
        <v>19000</v>
      </c>
    </row>
    <row r="167" spans="1:5" ht="25.5">
      <c r="A167" s="100"/>
      <c r="B167" s="90"/>
      <c r="C167" s="91">
        <v>4020</v>
      </c>
      <c r="D167" s="116" t="s">
        <v>66</v>
      </c>
      <c r="E167" s="87">
        <v>30000</v>
      </c>
    </row>
    <row r="168" spans="1:5" ht="12.75">
      <c r="A168" s="97"/>
      <c r="B168" s="90"/>
      <c r="C168" s="91">
        <v>4040</v>
      </c>
      <c r="D168" s="85" t="s">
        <v>100</v>
      </c>
      <c r="E168" s="87">
        <v>2000</v>
      </c>
    </row>
    <row r="169" spans="1:5" ht="25.5">
      <c r="A169" s="97"/>
      <c r="B169" s="90"/>
      <c r="C169" s="91">
        <v>4050</v>
      </c>
      <c r="D169" s="85" t="s">
        <v>117</v>
      </c>
      <c r="E169" s="87">
        <v>1933000</v>
      </c>
    </row>
    <row r="170" spans="1:5" ht="38.25">
      <c r="A170" s="100"/>
      <c r="B170" s="90"/>
      <c r="C170" s="91">
        <v>4060</v>
      </c>
      <c r="D170" s="85" t="s">
        <v>56</v>
      </c>
      <c r="E170" s="87">
        <v>104000</v>
      </c>
    </row>
    <row r="171" spans="1:5" ht="25.5">
      <c r="A171" s="100"/>
      <c r="B171" s="90"/>
      <c r="C171" s="91">
        <v>4070</v>
      </c>
      <c r="D171" s="85" t="s">
        <v>118</v>
      </c>
      <c r="E171" s="87">
        <v>161000</v>
      </c>
    </row>
    <row r="172" spans="1:5" ht="38.25">
      <c r="A172" s="100"/>
      <c r="B172" s="90"/>
      <c r="C172" s="91">
        <v>4080</v>
      </c>
      <c r="D172" s="116" t="s">
        <v>234</v>
      </c>
      <c r="E172" s="87">
        <v>125000</v>
      </c>
    </row>
    <row r="173" spans="1:5" ht="12.75">
      <c r="A173" s="100"/>
      <c r="B173" s="90"/>
      <c r="C173" s="91">
        <v>4110</v>
      </c>
      <c r="D173" s="85" t="s">
        <v>80</v>
      </c>
      <c r="E173" s="87">
        <v>9500</v>
      </c>
    </row>
    <row r="174" spans="1:5" ht="12.75">
      <c r="A174" s="100"/>
      <c r="B174" s="90"/>
      <c r="C174" s="91">
        <v>4120</v>
      </c>
      <c r="D174" s="85" t="s">
        <v>22</v>
      </c>
      <c r="E174" s="87">
        <v>1500</v>
      </c>
    </row>
    <row r="175" spans="1:5" ht="12.75">
      <c r="A175" s="100"/>
      <c r="B175" s="90"/>
      <c r="C175" s="91">
        <v>4170</v>
      </c>
      <c r="D175" s="116" t="s">
        <v>18</v>
      </c>
      <c r="E175" s="87">
        <v>4000</v>
      </c>
    </row>
    <row r="176" spans="1:5" ht="25.5">
      <c r="A176" s="100"/>
      <c r="B176" s="90"/>
      <c r="C176" s="91">
        <v>4180</v>
      </c>
      <c r="D176" s="85" t="s">
        <v>119</v>
      </c>
      <c r="E176" s="87">
        <v>110000</v>
      </c>
    </row>
    <row r="177" spans="1:5" ht="12.75">
      <c r="A177" s="100"/>
      <c r="B177" s="90"/>
      <c r="C177" s="91">
        <v>4210</v>
      </c>
      <c r="D177" s="85" t="s">
        <v>24</v>
      </c>
      <c r="E177" s="87">
        <v>113000</v>
      </c>
    </row>
    <row r="178" spans="1:5" ht="12.75">
      <c r="A178" s="100"/>
      <c r="B178" s="90"/>
      <c r="C178" s="91">
        <v>4220</v>
      </c>
      <c r="D178" s="85" t="s">
        <v>74</v>
      </c>
      <c r="E178" s="87">
        <v>2000</v>
      </c>
    </row>
    <row r="179" spans="1:5" ht="12.75">
      <c r="A179" s="100"/>
      <c r="B179" s="90"/>
      <c r="C179" s="91">
        <v>4250</v>
      </c>
      <c r="D179" s="116" t="s">
        <v>235</v>
      </c>
      <c r="E179" s="87">
        <v>10000</v>
      </c>
    </row>
    <row r="180" spans="1:5" ht="12.75">
      <c r="A180" s="100"/>
      <c r="B180" s="90"/>
      <c r="C180" s="91">
        <v>4260</v>
      </c>
      <c r="D180" s="85" t="s">
        <v>42</v>
      </c>
      <c r="E180" s="87">
        <v>73000</v>
      </c>
    </row>
    <row r="181" spans="1:5" ht="12.75">
      <c r="A181" s="100"/>
      <c r="B181" s="90"/>
      <c r="C181" s="91">
        <v>4270</v>
      </c>
      <c r="D181" s="85" t="s">
        <v>20</v>
      </c>
      <c r="E181" s="87">
        <v>54000</v>
      </c>
    </row>
    <row r="182" spans="1:5" ht="12.75">
      <c r="A182" s="100"/>
      <c r="B182" s="90"/>
      <c r="C182" s="91">
        <v>4280</v>
      </c>
      <c r="D182" s="85" t="s">
        <v>46</v>
      </c>
      <c r="E182" s="87">
        <v>10775</v>
      </c>
    </row>
    <row r="183" spans="1:5" ht="12.75">
      <c r="A183" s="100"/>
      <c r="B183" s="90"/>
      <c r="C183" s="91">
        <v>4300</v>
      </c>
      <c r="D183" s="85" t="s">
        <v>21</v>
      </c>
      <c r="E183" s="87">
        <v>28000</v>
      </c>
    </row>
    <row r="184" spans="1:5" ht="12.75">
      <c r="A184" s="100"/>
      <c r="B184" s="90"/>
      <c r="C184" s="91">
        <v>4350</v>
      </c>
      <c r="D184" s="85" t="s">
        <v>68</v>
      </c>
      <c r="E184" s="87">
        <v>4000</v>
      </c>
    </row>
    <row r="185" spans="1:5" ht="25.5">
      <c r="A185" s="100"/>
      <c r="B185" s="90"/>
      <c r="C185" s="91">
        <v>4360</v>
      </c>
      <c r="D185" s="85" t="s">
        <v>87</v>
      </c>
      <c r="E185" s="87">
        <v>5000</v>
      </c>
    </row>
    <row r="186" spans="1:5" ht="25.5">
      <c r="A186" s="100"/>
      <c r="B186" s="90"/>
      <c r="C186" s="91">
        <v>4370</v>
      </c>
      <c r="D186" s="85" t="s">
        <v>88</v>
      </c>
      <c r="E186" s="87">
        <v>15000</v>
      </c>
    </row>
    <row r="187" spans="1:5" ht="12.75">
      <c r="A187" s="100"/>
      <c r="B187" s="90"/>
      <c r="C187" s="91">
        <v>4410</v>
      </c>
      <c r="D187" s="85" t="s">
        <v>39</v>
      </c>
      <c r="E187" s="87">
        <v>4000</v>
      </c>
    </row>
    <row r="188" spans="1:5" ht="12.75">
      <c r="A188" s="100"/>
      <c r="B188" s="90"/>
      <c r="C188" s="91">
        <v>4430</v>
      </c>
      <c r="D188" s="85" t="s">
        <v>26</v>
      </c>
      <c r="E188" s="87">
        <v>2000</v>
      </c>
    </row>
    <row r="189" spans="1:5" ht="25.5">
      <c r="A189" s="100"/>
      <c r="B189" s="90"/>
      <c r="C189" s="91">
        <v>4440</v>
      </c>
      <c r="D189" s="85" t="s">
        <v>69</v>
      </c>
      <c r="E189" s="87">
        <v>2000</v>
      </c>
    </row>
    <row r="190" spans="1:5" ht="12.75">
      <c r="A190" s="100"/>
      <c r="B190" s="90"/>
      <c r="C190" s="91">
        <v>4500</v>
      </c>
      <c r="D190" s="85" t="s">
        <v>120</v>
      </c>
      <c r="E190" s="87">
        <v>6000</v>
      </c>
    </row>
    <row r="191" spans="1:5" ht="12.75">
      <c r="A191" s="100"/>
      <c r="B191" s="90"/>
      <c r="C191" s="91">
        <v>4510</v>
      </c>
      <c r="D191" s="85" t="s">
        <v>121</v>
      </c>
      <c r="E191" s="87">
        <v>225</v>
      </c>
    </row>
    <row r="192" spans="1:5" ht="25.5">
      <c r="A192" s="100"/>
      <c r="B192" s="90"/>
      <c r="C192" s="91">
        <v>4740</v>
      </c>
      <c r="D192" s="85" t="s">
        <v>92</v>
      </c>
      <c r="E192" s="87">
        <v>2000</v>
      </c>
    </row>
    <row r="193" spans="1:5" ht="25.5">
      <c r="A193" s="100"/>
      <c r="B193" s="90"/>
      <c r="C193" s="91">
        <v>4750</v>
      </c>
      <c r="D193" s="85" t="s">
        <v>93</v>
      </c>
      <c r="E193" s="87">
        <v>4000</v>
      </c>
    </row>
    <row r="194" spans="1:5" ht="25.5">
      <c r="A194" s="100"/>
      <c r="B194" s="93"/>
      <c r="C194" s="91">
        <v>6060</v>
      </c>
      <c r="D194" s="116" t="s">
        <v>23</v>
      </c>
      <c r="E194" s="87">
        <v>350000</v>
      </c>
    </row>
    <row r="195" spans="1:5" ht="12.75">
      <c r="A195" s="102"/>
      <c r="B195" s="92">
        <v>75414</v>
      </c>
      <c r="C195" s="82"/>
      <c r="D195" s="81" t="s">
        <v>122</v>
      </c>
      <c r="E195" s="84">
        <f>SUM(E196:E200)</f>
        <v>6600</v>
      </c>
    </row>
    <row r="196" spans="1:5" ht="12.75">
      <c r="A196" s="100"/>
      <c r="B196" s="88"/>
      <c r="C196" s="91">
        <v>4210</v>
      </c>
      <c r="D196" s="85" t="s">
        <v>24</v>
      </c>
      <c r="E196" s="87">
        <v>4200</v>
      </c>
    </row>
    <row r="197" spans="1:5" ht="12.75">
      <c r="A197" s="100"/>
      <c r="B197" s="90"/>
      <c r="C197" s="91">
        <v>4300</v>
      </c>
      <c r="D197" s="85" t="s">
        <v>21</v>
      </c>
      <c r="E197" s="87">
        <v>2000</v>
      </c>
    </row>
    <row r="198" spans="1:5" ht="12.75">
      <c r="A198" s="100"/>
      <c r="B198" s="90"/>
      <c r="C198" s="91">
        <v>4430</v>
      </c>
      <c r="D198" s="116" t="s">
        <v>26</v>
      </c>
      <c r="E198" s="87">
        <v>400</v>
      </c>
    </row>
    <row r="199" spans="1:5" ht="25.5">
      <c r="A199" s="97"/>
      <c r="B199" s="90"/>
      <c r="C199" s="91">
        <v>4700</v>
      </c>
      <c r="D199" s="85" t="s">
        <v>91</v>
      </c>
      <c r="E199" s="87"/>
    </row>
    <row r="200" spans="1:5" ht="25.5">
      <c r="A200" s="97"/>
      <c r="B200" s="93"/>
      <c r="C200" s="91">
        <v>6060</v>
      </c>
      <c r="D200" s="85" t="s">
        <v>23</v>
      </c>
      <c r="E200" s="87"/>
    </row>
    <row r="201" spans="1:5" ht="25.5">
      <c r="A201" s="102"/>
      <c r="B201" s="82">
        <v>75415</v>
      </c>
      <c r="C201" s="82"/>
      <c r="D201" s="81" t="s">
        <v>123</v>
      </c>
      <c r="E201" s="84">
        <f>SUM(E202)</f>
        <v>5000</v>
      </c>
    </row>
    <row r="202" spans="1:5" ht="38.25">
      <c r="A202" s="104"/>
      <c r="B202" s="91"/>
      <c r="C202" s="82">
        <v>2820</v>
      </c>
      <c r="D202" s="85" t="s">
        <v>113</v>
      </c>
      <c r="E202" s="87">
        <v>5000</v>
      </c>
    </row>
    <row r="203" spans="1:5" ht="12.75">
      <c r="A203" s="100"/>
      <c r="B203" s="82">
        <v>75421</v>
      </c>
      <c r="C203" s="91"/>
      <c r="D203" s="105" t="s">
        <v>236</v>
      </c>
      <c r="E203" s="106">
        <f>SUM(E204:E207)</f>
        <v>97616</v>
      </c>
    </row>
    <row r="204" spans="1:5" ht="12.75">
      <c r="A204" s="100"/>
      <c r="B204" s="90"/>
      <c r="C204" s="91">
        <v>4010</v>
      </c>
      <c r="D204" s="85" t="s">
        <v>19</v>
      </c>
      <c r="E204" s="87">
        <v>79976</v>
      </c>
    </row>
    <row r="205" spans="1:5" ht="12.75">
      <c r="A205" s="100"/>
      <c r="B205" s="90"/>
      <c r="C205" s="91">
        <v>4110</v>
      </c>
      <c r="D205" s="85" t="s">
        <v>80</v>
      </c>
      <c r="E205" s="87">
        <v>12076</v>
      </c>
    </row>
    <row r="206" spans="1:5" ht="12.75">
      <c r="A206" s="100"/>
      <c r="B206" s="90"/>
      <c r="C206" s="91">
        <v>4120</v>
      </c>
      <c r="D206" s="85" t="s">
        <v>22</v>
      </c>
      <c r="E206" s="87">
        <v>1964</v>
      </c>
    </row>
    <row r="207" spans="1:5" ht="25.5">
      <c r="A207" s="100"/>
      <c r="B207" s="90"/>
      <c r="C207" s="89">
        <v>4440</v>
      </c>
      <c r="D207" s="107" t="s">
        <v>108</v>
      </c>
      <c r="E207" s="87">
        <v>3600</v>
      </c>
    </row>
    <row r="208" spans="1:5" ht="12.75">
      <c r="A208" s="82">
        <v>757</v>
      </c>
      <c r="B208" s="82"/>
      <c r="C208" s="82"/>
      <c r="D208" s="81" t="s">
        <v>124</v>
      </c>
      <c r="E208" s="84">
        <f>SUM(E209,E212)</f>
        <v>1611684</v>
      </c>
    </row>
    <row r="209" spans="1:5" ht="25.5">
      <c r="A209" s="88"/>
      <c r="B209" s="92">
        <v>75702</v>
      </c>
      <c r="C209" s="82"/>
      <c r="D209" s="81" t="s">
        <v>125</v>
      </c>
      <c r="E209" s="84">
        <f>SUM(E210:E211)</f>
        <v>1611684</v>
      </c>
    </row>
    <row r="210" spans="1:5" ht="38.25">
      <c r="A210" s="97"/>
      <c r="B210" s="88"/>
      <c r="C210" s="91">
        <v>8070</v>
      </c>
      <c r="D210" s="85" t="s">
        <v>126</v>
      </c>
      <c r="E210" s="87">
        <v>1511800</v>
      </c>
    </row>
    <row r="211" spans="1:5" ht="25.5">
      <c r="A211" s="97"/>
      <c r="B211" s="90"/>
      <c r="C211" s="91">
        <v>8110</v>
      </c>
      <c r="D211" s="85" t="s">
        <v>127</v>
      </c>
      <c r="E211" s="87">
        <v>99884</v>
      </c>
    </row>
    <row r="212" spans="1:5" ht="38.25">
      <c r="A212" s="90"/>
      <c r="B212" s="94">
        <v>75704</v>
      </c>
      <c r="C212" s="82"/>
      <c r="D212" s="81" t="s">
        <v>128</v>
      </c>
      <c r="E212" s="84">
        <f>SUM(E213)</f>
        <v>0</v>
      </c>
    </row>
    <row r="213" spans="1:5" ht="12.75">
      <c r="A213" s="93"/>
      <c r="B213" s="91"/>
      <c r="C213" s="82">
        <v>8020</v>
      </c>
      <c r="D213" s="85" t="s">
        <v>67</v>
      </c>
      <c r="E213" s="87"/>
    </row>
    <row r="214" spans="1:5" ht="12.75">
      <c r="A214" s="82">
        <v>758</v>
      </c>
      <c r="B214" s="82"/>
      <c r="C214" s="82"/>
      <c r="D214" s="81" t="s">
        <v>129</v>
      </c>
      <c r="E214" s="84">
        <f>SUM(E215)</f>
        <v>1698532</v>
      </c>
    </row>
    <row r="215" spans="1:5" ht="12.75">
      <c r="A215" s="88"/>
      <c r="B215" s="91">
        <v>75818</v>
      </c>
      <c r="C215" s="82"/>
      <c r="D215" s="81" t="s">
        <v>130</v>
      </c>
      <c r="E215" s="84">
        <f>SUM(E216)</f>
        <v>1698532</v>
      </c>
    </row>
    <row r="216" spans="1:5" ht="12.75">
      <c r="A216" s="93"/>
      <c r="B216" s="91"/>
      <c r="C216" s="82">
        <v>4810</v>
      </c>
      <c r="D216" s="85" t="s">
        <v>131</v>
      </c>
      <c r="E216" s="87">
        <v>1698532</v>
      </c>
    </row>
    <row r="217" spans="1:5" ht="12.75">
      <c r="A217" s="90">
        <v>801</v>
      </c>
      <c r="B217" s="82"/>
      <c r="C217" s="82"/>
      <c r="D217" s="81" t="s">
        <v>132</v>
      </c>
      <c r="E217" s="84">
        <f>SUM(E218,E241,E262,E285,E311,E333,E359,E382,E404,E417,E434)</f>
        <v>25021741</v>
      </c>
    </row>
    <row r="218" spans="1:5" ht="12.75">
      <c r="A218" s="88"/>
      <c r="B218" s="89">
        <v>80102</v>
      </c>
      <c r="C218" s="82"/>
      <c r="D218" s="81" t="s">
        <v>133</v>
      </c>
      <c r="E218" s="84">
        <f>SUM(E219:E240)</f>
        <v>1735067</v>
      </c>
    </row>
    <row r="219" spans="1:5" ht="25.5">
      <c r="A219" s="100"/>
      <c r="B219" s="88"/>
      <c r="C219" s="91">
        <v>3020</v>
      </c>
      <c r="D219" s="85" t="s">
        <v>57</v>
      </c>
      <c r="E219" s="87">
        <v>3982</v>
      </c>
    </row>
    <row r="220" spans="1:5" ht="12.75">
      <c r="A220" s="100"/>
      <c r="B220" s="102"/>
      <c r="C220" s="91">
        <v>4010</v>
      </c>
      <c r="D220" s="85" t="s">
        <v>19</v>
      </c>
      <c r="E220" s="87">
        <v>1232121</v>
      </c>
    </row>
    <row r="221" spans="1:5" ht="12.75">
      <c r="A221" s="100"/>
      <c r="B221" s="102"/>
      <c r="C221" s="91">
        <v>4040</v>
      </c>
      <c r="D221" s="85" t="s">
        <v>85</v>
      </c>
      <c r="E221" s="87">
        <v>121250</v>
      </c>
    </row>
    <row r="222" spans="1:5" ht="12.75">
      <c r="A222" s="100"/>
      <c r="B222" s="102"/>
      <c r="C222" s="91">
        <v>4110</v>
      </c>
      <c r="D222" s="85" t="s">
        <v>80</v>
      </c>
      <c r="E222" s="87">
        <v>191100</v>
      </c>
    </row>
    <row r="223" spans="1:5" ht="12.75">
      <c r="A223" s="100"/>
      <c r="B223" s="102"/>
      <c r="C223" s="91">
        <v>4120</v>
      </c>
      <c r="D223" s="85" t="s">
        <v>22</v>
      </c>
      <c r="E223" s="87">
        <v>32582</v>
      </c>
    </row>
    <row r="224" spans="1:5" ht="12.75">
      <c r="A224" s="100"/>
      <c r="B224" s="102"/>
      <c r="C224" s="91">
        <v>4170</v>
      </c>
      <c r="D224" s="85" t="s">
        <v>18</v>
      </c>
      <c r="E224" s="87">
        <v>3250</v>
      </c>
    </row>
    <row r="225" spans="1:5" ht="12.75">
      <c r="A225" s="100"/>
      <c r="B225" s="102"/>
      <c r="C225" s="91">
        <v>4210</v>
      </c>
      <c r="D225" s="85" t="s">
        <v>24</v>
      </c>
      <c r="E225" s="87">
        <v>12540</v>
      </c>
    </row>
    <row r="226" spans="1:5" ht="25.5">
      <c r="A226" s="100"/>
      <c r="B226" s="102"/>
      <c r="C226" s="91">
        <v>4240</v>
      </c>
      <c r="D226" s="85" t="s">
        <v>60</v>
      </c>
      <c r="E226" s="87">
        <v>5200</v>
      </c>
    </row>
    <row r="227" spans="1:5" ht="12.75">
      <c r="A227" s="100"/>
      <c r="B227" s="102"/>
      <c r="C227" s="91">
        <v>4260</v>
      </c>
      <c r="D227" s="85" t="s">
        <v>42</v>
      </c>
      <c r="E227" s="87">
        <v>29900</v>
      </c>
    </row>
    <row r="228" spans="1:5" ht="12.75">
      <c r="A228" s="100"/>
      <c r="B228" s="102"/>
      <c r="C228" s="91">
        <v>4270</v>
      </c>
      <c r="D228" s="85" t="s">
        <v>20</v>
      </c>
      <c r="E228" s="87">
        <v>2000</v>
      </c>
    </row>
    <row r="229" spans="1:5" ht="12.75">
      <c r="A229" s="100"/>
      <c r="B229" s="102"/>
      <c r="C229" s="91">
        <v>4280</v>
      </c>
      <c r="D229" s="85" t="s">
        <v>46</v>
      </c>
      <c r="E229" s="87">
        <v>1100</v>
      </c>
    </row>
    <row r="230" spans="1:5" ht="12.75">
      <c r="A230" s="100"/>
      <c r="B230" s="102"/>
      <c r="C230" s="91">
        <v>4300</v>
      </c>
      <c r="D230" s="85" t="s">
        <v>21</v>
      </c>
      <c r="E230" s="87">
        <v>5770</v>
      </c>
    </row>
    <row r="231" spans="1:5" ht="12.75">
      <c r="A231" s="100"/>
      <c r="B231" s="102"/>
      <c r="C231" s="91">
        <v>4350</v>
      </c>
      <c r="D231" s="85" t="s">
        <v>68</v>
      </c>
      <c r="E231" s="87">
        <v>720</v>
      </c>
    </row>
    <row r="232" spans="1:5" ht="25.5">
      <c r="A232" s="100"/>
      <c r="B232" s="102"/>
      <c r="C232" s="91">
        <v>4360</v>
      </c>
      <c r="D232" s="116" t="s">
        <v>87</v>
      </c>
      <c r="E232" s="87">
        <v>1400</v>
      </c>
    </row>
    <row r="233" spans="1:5" ht="25.5">
      <c r="A233" s="100"/>
      <c r="B233" s="102"/>
      <c r="C233" s="91">
        <v>4370</v>
      </c>
      <c r="D233" s="85" t="s">
        <v>88</v>
      </c>
      <c r="E233" s="87">
        <v>3200</v>
      </c>
    </row>
    <row r="234" spans="1:5" ht="12.75">
      <c r="A234" s="100"/>
      <c r="B234" s="102"/>
      <c r="C234" s="91">
        <v>4410</v>
      </c>
      <c r="D234" s="85" t="s">
        <v>39</v>
      </c>
      <c r="E234" s="87">
        <v>1600</v>
      </c>
    </row>
    <row r="235" spans="1:5" ht="12.75">
      <c r="A235" s="100"/>
      <c r="B235" s="102"/>
      <c r="C235" s="91">
        <v>4430</v>
      </c>
      <c r="D235" s="85" t="s">
        <v>26</v>
      </c>
      <c r="E235" s="87">
        <v>820</v>
      </c>
    </row>
    <row r="236" spans="1:5" ht="25.5">
      <c r="A236" s="100"/>
      <c r="B236" s="102"/>
      <c r="C236" s="91">
        <v>4440</v>
      </c>
      <c r="D236" s="85" t="s">
        <v>108</v>
      </c>
      <c r="E236" s="87">
        <v>81802</v>
      </c>
    </row>
    <row r="237" spans="1:5" ht="12.75">
      <c r="A237" s="100"/>
      <c r="B237" s="102"/>
      <c r="C237" s="91">
        <v>4510</v>
      </c>
      <c r="D237" s="116" t="s">
        <v>121</v>
      </c>
      <c r="E237" s="87">
        <v>200</v>
      </c>
    </row>
    <row r="238" spans="1:5" ht="25.5">
      <c r="A238" s="100"/>
      <c r="B238" s="102"/>
      <c r="C238" s="91">
        <v>4700</v>
      </c>
      <c r="D238" s="85" t="s">
        <v>91</v>
      </c>
      <c r="E238" s="87">
        <v>600</v>
      </c>
    </row>
    <row r="239" spans="1:5" ht="25.5">
      <c r="A239" s="100"/>
      <c r="B239" s="90"/>
      <c r="C239" s="91">
        <v>4740</v>
      </c>
      <c r="D239" s="85" t="s">
        <v>92</v>
      </c>
      <c r="E239" s="87">
        <v>600</v>
      </c>
    </row>
    <row r="240" spans="1:5" ht="25.5">
      <c r="A240" s="100"/>
      <c r="B240" s="93"/>
      <c r="C240" s="91">
        <v>4750</v>
      </c>
      <c r="D240" s="85" t="s">
        <v>93</v>
      </c>
      <c r="E240" s="87">
        <v>3330</v>
      </c>
    </row>
    <row r="241" spans="1:5" ht="12.75">
      <c r="A241" s="102"/>
      <c r="B241" s="92">
        <v>80110</v>
      </c>
      <c r="C241" s="82"/>
      <c r="D241" s="81" t="s">
        <v>72</v>
      </c>
      <c r="E241" s="84">
        <f>SUM(E242:E261)</f>
        <v>502896</v>
      </c>
    </row>
    <row r="242" spans="1:5" ht="25.5">
      <c r="A242" s="100"/>
      <c r="B242" s="88"/>
      <c r="C242" s="91">
        <v>3020</v>
      </c>
      <c r="D242" s="85" t="s">
        <v>57</v>
      </c>
      <c r="E242" s="87">
        <v>1537</v>
      </c>
    </row>
    <row r="243" spans="1:5" ht="12.75">
      <c r="A243" s="97"/>
      <c r="B243" s="90"/>
      <c r="C243" s="91">
        <v>4010</v>
      </c>
      <c r="D243" s="85" t="s">
        <v>19</v>
      </c>
      <c r="E243" s="87">
        <v>338647</v>
      </c>
    </row>
    <row r="244" spans="1:5" ht="12.75">
      <c r="A244" s="100"/>
      <c r="B244" s="90"/>
      <c r="C244" s="91">
        <v>4040</v>
      </c>
      <c r="D244" s="85" t="s">
        <v>85</v>
      </c>
      <c r="E244" s="87">
        <v>29336</v>
      </c>
    </row>
    <row r="245" spans="1:5" ht="12.75">
      <c r="A245" s="100"/>
      <c r="B245" s="90"/>
      <c r="C245" s="91">
        <v>4110</v>
      </c>
      <c r="D245" s="85" t="s">
        <v>80</v>
      </c>
      <c r="E245" s="87">
        <v>58141</v>
      </c>
    </row>
    <row r="246" spans="1:5" ht="12.75">
      <c r="A246" s="100"/>
      <c r="B246" s="90"/>
      <c r="C246" s="91">
        <v>4120</v>
      </c>
      <c r="D246" s="85" t="s">
        <v>22</v>
      </c>
      <c r="E246" s="87">
        <v>9848</v>
      </c>
    </row>
    <row r="247" spans="1:5" ht="12.75">
      <c r="A247" s="100"/>
      <c r="B247" s="90"/>
      <c r="C247" s="91">
        <v>4210</v>
      </c>
      <c r="D247" s="85" t="s">
        <v>24</v>
      </c>
      <c r="E247" s="87">
        <v>6971</v>
      </c>
    </row>
    <row r="248" spans="1:5" ht="25.5">
      <c r="A248" s="100"/>
      <c r="B248" s="90"/>
      <c r="C248" s="91">
        <v>4240</v>
      </c>
      <c r="D248" s="85" t="s">
        <v>60</v>
      </c>
      <c r="E248" s="87">
        <v>1809</v>
      </c>
    </row>
    <row r="249" spans="1:5" ht="12.75">
      <c r="A249" s="100"/>
      <c r="B249" s="90"/>
      <c r="C249" s="91">
        <v>4260</v>
      </c>
      <c r="D249" s="85" t="s">
        <v>42</v>
      </c>
      <c r="E249" s="87">
        <v>19973</v>
      </c>
    </row>
    <row r="250" spans="1:5" ht="12.75">
      <c r="A250" s="100"/>
      <c r="B250" s="90"/>
      <c r="C250" s="91">
        <v>4280</v>
      </c>
      <c r="D250" s="85" t="s">
        <v>46</v>
      </c>
      <c r="E250" s="87">
        <v>335</v>
      </c>
    </row>
    <row r="251" spans="1:5" ht="12.75">
      <c r="A251" s="100"/>
      <c r="B251" s="90"/>
      <c r="C251" s="91">
        <v>4300</v>
      </c>
      <c r="D251" s="85" t="s">
        <v>21</v>
      </c>
      <c r="E251" s="87">
        <v>2948</v>
      </c>
    </row>
    <row r="252" spans="1:5" ht="12.75">
      <c r="A252" s="100"/>
      <c r="B252" s="102"/>
      <c r="C252" s="91">
        <v>4350</v>
      </c>
      <c r="D252" s="85" t="s">
        <v>68</v>
      </c>
      <c r="E252" s="87">
        <v>670</v>
      </c>
    </row>
    <row r="253" spans="1:5" ht="25.5">
      <c r="A253" s="100"/>
      <c r="B253" s="102"/>
      <c r="C253" s="91">
        <v>4360</v>
      </c>
      <c r="D253" s="85" t="s">
        <v>87</v>
      </c>
      <c r="E253" s="87">
        <v>201</v>
      </c>
    </row>
    <row r="254" spans="1:5" ht="25.5">
      <c r="A254" s="97"/>
      <c r="B254" s="90"/>
      <c r="C254" s="91">
        <v>4370</v>
      </c>
      <c r="D254" s="85" t="s">
        <v>88</v>
      </c>
      <c r="E254" s="87">
        <v>1399</v>
      </c>
    </row>
    <row r="255" spans="1:5" ht="25.5">
      <c r="A255" s="100"/>
      <c r="B255" s="102"/>
      <c r="C255" s="91">
        <v>4390</v>
      </c>
      <c r="D255" s="85" t="s">
        <v>107</v>
      </c>
      <c r="E255" s="87">
        <v>168</v>
      </c>
    </row>
    <row r="256" spans="1:5" ht="12.75">
      <c r="A256" s="100"/>
      <c r="B256" s="102"/>
      <c r="C256" s="91">
        <v>4410</v>
      </c>
      <c r="D256" s="116" t="s">
        <v>39</v>
      </c>
      <c r="E256" s="87">
        <v>570</v>
      </c>
    </row>
    <row r="257" spans="1:5" ht="12.75">
      <c r="A257" s="100"/>
      <c r="B257" s="102"/>
      <c r="C257" s="91">
        <v>4430</v>
      </c>
      <c r="D257" s="116" t="s">
        <v>26</v>
      </c>
      <c r="E257" s="87">
        <v>1005</v>
      </c>
    </row>
    <row r="258" spans="1:5" ht="25.5">
      <c r="A258" s="100"/>
      <c r="B258" s="102"/>
      <c r="C258" s="91">
        <v>4440</v>
      </c>
      <c r="D258" s="85" t="s">
        <v>108</v>
      </c>
      <c r="E258" s="87">
        <v>27713</v>
      </c>
    </row>
    <row r="259" spans="1:5" ht="25.5">
      <c r="A259" s="97"/>
      <c r="B259" s="90"/>
      <c r="C259" s="91">
        <v>4700</v>
      </c>
      <c r="D259" s="85" t="s">
        <v>91</v>
      </c>
      <c r="E259" s="87">
        <v>586</v>
      </c>
    </row>
    <row r="260" spans="1:5" ht="25.5">
      <c r="A260" s="100"/>
      <c r="B260" s="90"/>
      <c r="C260" s="91">
        <v>4740</v>
      </c>
      <c r="D260" s="85" t="s">
        <v>92</v>
      </c>
      <c r="E260" s="87">
        <v>268</v>
      </c>
    </row>
    <row r="261" spans="1:5" ht="25.5">
      <c r="A261" s="100"/>
      <c r="B261" s="93"/>
      <c r="C261" s="91">
        <v>4750</v>
      </c>
      <c r="D261" s="85" t="s">
        <v>93</v>
      </c>
      <c r="E261" s="87">
        <v>771</v>
      </c>
    </row>
    <row r="262" spans="1:5" ht="12.75">
      <c r="A262" s="102"/>
      <c r="B262" s="92">
        <v>80111</v>
      </c>
      <c r="C262" s="82"/>
      <c r="D262" s="81" t="s">
        <v>44</v>
      </c>
      <c r="E262" s="106">
        <f>SUM(E263:E284)</f>
        <v>1488623</v>
      </c>
    </row>
    <row r="263" spans="1:5" ht="25.5">
      <c r="A263" s="100"/>
      <c r="B263" s="88"/>
      <c r="C263" s="91">
        <v>3020</v>
      </c>
      <c r="D263" s="85" t="s">
        <v>57</v>
      </c>
      <c r="E263" s="87">
        <v>4301</v>
      </c>
    </row>
    <row r="264" spans="1:5" ht="12.75">
      <c r="A264" s="100"/>
      <c r="B264" s="102"/>
      <c r="C264" s="91">
        <v>4010</v>
      </c>
      <c r="D264" s="85" t="s">
        <v>19</v>
      </c>
      <c r="E264" s="87">
        <v>1068030</v>
      </c>
    </row>
    <row r="265" spans="1:5" ht="12.75">
      <c r="A265" s="100"/>
      <c r="B265" s="102"/>
      <c r="C265" s="91">
        <v>4040</v>
      </c>
      <c r="D265" s="85" t="s">
        <v>85</v>
      </c>
      <c r="E265" s="87">
        <v>76911</v>
      </c>
    </row>
    <row r="266" spans="1:5" ht="12.75">
      <c r="A266" s="100"/>
      <c r="B266" s="102"/>
      <c r="C266" s="91">
        <v>4110</v>
      </c>
      <c r="D266" s="85" t="s">
        <v>80</v>
      </c>
      <c r="E266" s="87">
        <v>166398</v>
      </c>
    </row>
    <row r="267" spans="1:5" ht="12.75">
      <c r="A267" s="100"/>
      <c r="B267" s="102"/>
      <c r="C267" s="91">
        <v>4120</v>
      </c>
      <c r="D267" s="85" t="s">
        <v>22</v>
      </c>
      <c r="E267" s="87">
        <v>27975</v>
      </c>
    </row>
    <row r="268" spans="1:5" ht="12.75">
      <c r="A268" s="100"/>
      <c r="B268" s="102"/>
      <c r="C268" s="91">
        <v>4170</v>
      </c>
      <c r="D268" s="85" t="s">
        <v>18</v>
      </c>
      <c r="E268" s="87">
        <v>3250</v>
      </c>
    </row>
    <row r="269" spans="1:5" ht="12.75">
      <c r="A269" s="100"/>
      <c r="B269" s="102"/>
      <c r="C269" s="91">
        <v>4210</v>
      </c>
      <c r="D269" s="85" t="s">
        <v>24</v>
      </c>
      <c r="E269" s="87">
        <v>14419</v>
      </c>
    </row>
    <row r="270" spans="1:5" ht="25.5">
      <c r="A270" s="100"/>
      <c r="B270" s="102"/>
      <c r="C270" s="91">
        <v>4240</v>
      </c>
      <c r="D270" s="116" t="s">
        <v>60</v>
      </c>
      <c r="E270" s="87">
        <v>5100</v>
      </c>
    </row>
    <row r="271" spans="1:5" ht="12.75">
      <c r="A271" s="100"/>
      <c r="B271" s="102"/>
      <c r="C271" s="91">
        <v>4260</v>
      </c>
      <c r="D271" s="85" t="s">
        <v>42</v>
      </c>
      <c r="E271" s="87">
        <v>32110</v>
      </c>
    </row>
    <row r="272" spans="1:5" ht="12.75">
      <c r="A272" s="100"/>
      <c r="B272" s="102"/>
      <c r="C272" s="91">
        <v>4270</v>
      </c>
      <c r="D272" s="85" t="s">
        <v>20</v>
      </c>
      <c r="E272" s="87">
        <v>1840</v>
      </c>
    </row>
    <row r="273" spans="1:5" ht="12.75">
      <c r="A273" s="100"/>
      <c r="B273" s="102"/>
      <c r="C273" s="91">
        <v>4280</v>
      </c>
      <c r="D273" s="85" t="s">
        <v>46</v>
      </c>
      <c r="E273" s="87">
        <v>1075</v>
      </c>
    </row>
    <row r="274" spans="1:5" ht="12.75">
      <c r="A274" s="100"/>
      <c r="B274" s="102"/>
      <c r="C274" s="91">
        <v>4300</v>
      </c>
      <c r="D274" s="85" t="s">
        <v>21</v>
      </c>
      <c r="E274" s="87">
        <v>5885</v>
      </c>
    </row>
    <row r="275" spans="1:5" ht="12.75">
      <c r="A275" s="100"/>
      <c r="B275" s="102"/>
      <c r="C275" s="91">
        <v>4350</v>
      </c>
      <c r="D275" s="85" t="s">
        <v>68</v>
      </c>
      <c r="E275" s="87">
        <v>705</v>
      </c>
    </row>
    <row r="276" spans="1:5" ht="25.5">
      <c r="A276" s="100"/>
      <c r="B276" s="102"/>
      <c r="C276" s="91">
        <v>4360</v>
      </c>
      <c r="D276" s="85" t="s">
        <v>87</v>
      </c>
      <c r="E276" s="87">
        <v>1429</v>
      </c>
    </row>
    <row r="277" spans="1:5" ht="25.5">
      <c r="A277" s="100"/>
      <c r="B277" s="102"/>
      <c r="C277" s="91">
        <v>4370</v>
      </c>
      <c r="D277" s="85" t="s">
        <v>88</v>
      </c>
      <c r="E277" s="87">
        <v>3242</v>
      </c>
    </row>
    <row r="278" spans="1:5" ht="12.75">
      <c r="A278" s="100"/>
      <c r="B278" s="102"/>
      <c r="C278" s="91">
        <v>4410</v>
      </c>
      <c r="D278" s="85" t="s">
        <v>39</v>
      </c>
      <c r="E278" s="87">
        <v>1550</v>
      </c>
    </row>
    <row r="279" spans="1:5" ht="12.75">
      <c r="A279" s="97"/>
      <c r="B279" s="90"/>
      <c r="C279" s="91">
        <v>4430</v>
      </c>
      <c r="D279" s="85" t="s">
        <v>26</v>
      </c>
      <c r="E279" s="87">
        <v>800</v>
      </c>
    </row>
    <row r="280" spans="1:5" ht="25.5">
      <c r="A280" s="97"/>
      <c r="B280" s="90"/>
      <c r="C280" s="91">
        <v>4440</v>
      </c>
      <c r="D280" s="85" t="s">
        <v>108</v>
      </c>
      <c r="E280" s="87">
        <v>70833</v>
      </c>
    </row>
    <row r="281" spans="1:5" ht="12.75">
      <c r="A281" s="97"/>
      <c r="B281" s="90"/>
      <c r="C281" s="91">
        <v>4510</v>
      </c>
      <c r="D281" s="116" t="s">
        <v>121</v>
      </c>
      <c r="E281" s="87">
        <v>190</v>
      </c>
    </row>
    <row r="282" spans="1:5" ht="25.5">
      <c r="A282" s="97"/>
      <c r="B282" s="90"/>
      <c r="C282" s="91">
        <v>4700</v>
      </c>
      <c r="D282" s="116" t="s">
        <v>237</v>
      </c>
      <c r="E282" s="87">
        <v>500</v>
      </c>
    </row>
    <row r="283" spans="1:5" ht="25.5">
      <c r="A283" s="97"/>
      <c r="B283" s="90"/>
      <c r="C283" s="91">
        <v>4740</v>
      </c>
      <c r="D283" s="85" t="s">
        <v>92</v>
      </c>
      <c r="E283" s="87">
        <v>580</v>
      </c>
    </row>
    <row r="284" spans="1:5" ht="25.5">
      <c r="A284" s="97"/>
      <c r="B284" s="90"/>
      <c r="C284" s="91">
        <v>4750</v>
      </c>
      <c r="D284" s="85" t="s">
        <v>93</v>
      </c>
      <c r="E284" s="87">
        <v>1500</v>
      </c>
    </row>
    <row r="285" spans="1:5" ht="12.75">
      <c r="A285" s="102"/>
      <c r="B285" s="82">
        <v>80120</v>
      </c>
      <c r="C285" s="82"/>
      <c r="D285" s="81" t="s">
        <v>136</v>
      </c>
      <c r="E285" s="84">
        <f>SUM(E286:E310)</f>
        <v>6230252</v>
      </c>
    </row>
    <row r="286" spans="1:5" ht="38.25">
      <c r="A286" s="100"/>
      <c r="B286" s="88"/>
      <c r="C286" s="91">
        <v>2310</v>
      </c>
      <c r="D286" s="85" t="s">
        <v>84</v>
      </c>
      <c r="E286" s="87">
        <v>14400</v>
      </c>
    </row>
    <row r="287" spans="1:5" ht="25.5">
      <c r="A287" s="100"/>
      <c r="B287" s="90"/>
      <c r="C287" s="91">
        <v>2540</v>
      </c>
      <c r="D287" s="85" t="s">
        <v>137</v>
      </c>
      <c r="E287" s="87">
        <v>49500</v>
      </c>
    </row>
    <row r="288" spans="1:5" ht="25.5">
      <c r="A288" s="100"/>
      <c r="B288" s="90"/>
      <c r="C288" s="91">
        <v>3020</v>
      </c>
      <c r="D288" s="85" t="s">
        <v>57</v>
      </c>
      <c r="E288" s="87">
        <v>20957</v>
      </c>
    </row>
    <row r="289" spans="1:5" ht="12.75">
      <c r="A289" s="100"/>
      <c r="B289" s="90"/>
      <c r="C289" s="91">
        <v>4010</v>
      </c>
      <c r="D289" s="85" t="s">
        <v>19</v>
      </c>
      <c r="E289" s="87">
        <v>3866322</v>
      </c>
    </row>
    <row r="290" spans="1:5" ht="12.75">
      <c r="A290" s="100"/>
      <c r="B290" s="90"/>
      <c r="C290" s="91">
        <v>4040</v>
      </c>
      <c r="D290" s="85" t="s">
        <v>85</v>
      </c>
      <c r="E290" s="87">
        <v>333689</v>
      </c>
    </row>
    <row r="291" spans="1:5" ht="12.75">
      <c r="A291" s="100"/>
      <c r="B291" s="90"/>
      <c r="C291" s="91">
        <v>4110</v>
      </c>
      <c r="D291" s="85" t="s">
        <v>80</v>
      </c>
      <c r="E291" s="87">
        <v>640615</v>
      </c>
    </row>
    <row r="292" spans="1:5" ht="12.75">
      <c r="A292" s="100"/>
      <c r="B292" s="90"/>
      <c r="C292" s="91">
        <v>4120</v>
      </c>
      <c r="D292" s="85" t="s">
        <v>22</v>
      </c>
      <c r="E292" s="87">
        <v>101852</v>
      </c>
    </row>
    <row r="293" spans="1:5" ht="12.75">
      <c r="A293" s="100"/>
      <c r="B293" s="90"/>
      <c r="C293" s="91">
        <v>4170</v>
      </c>
      <c r="D293" s="85" t="s">
        <v>18</v>
      </c>
      <c r="E293" s="87">
        <v>1000</v>
      </c>
    </row>
    <row r="294" spans="1:5" ht="12.75">
      <c r="A294" s="97"/>
      <c r="B294" s="90"/>
      <c r="C294" s="91">
        <v>4210</v>
      </c>
      <c r="D294" s="85" t="s">
        <v>24</v>
      </c>
      <c r="E294" s="87">
        <v>125768</v>
      </c>
    </row>
    <row r="295" spans="1:5" ht="25.5">
      <c r="A295" s="100"/>
      <c r="B295" s="90"/>
      <c r="C295" s="91">
        <v>4240</v>
      </c>
      <c r="D295" s="85" t="s">
        <v>60</v>
      </c>
      <c r="E295" s="87">
        <v>21739</v>
      </c>
    </row>
    <row r="296" spans="1:5" ht="12.75">
      <c r="A296" s="100"/>
      <c r="B296" s="90"/>
      <c r="C296" s="91">
        <v>4260</v>
      </c>
      <c r="D296" s="85" t="s">
        <v>42</v>
      </c>
      <c r="E296" s="87">
        <v>230819</v>
      </c>
    </row>
    <row r="297" spans="1:5" ht="12.75">
      <c r="A297" s="100"/>
      <c r="B297" s="90"/>
      <c r="C297" s="91">
        <v>4270</v>
      </c>
      <c r="D297" s="85" t="s">
        <v>20</v>
      </c>
      <c r="E297" s="87">
        <v>428689</v>
      </c>
    </row>
    <row r="298" spans="1:5" ht="12.75">
      <c r="A298" s="100"/>
      <c r="B298" s="90"/>
      <c r="C298" s="91">
        <v>4280</v>
      </c>
      <c r="D298" s="85" t="s">
        <v>46</v>
      </c>
      <c r="E298" s="87">
        <v>4036</v>
      </c>
    </row>
    <row r="299" spans="1:5" ht="12.75">
      <c r="A299" s="100"/>
      <c r="B299" s="90"/>
      <c r="C299" s="91">
        <v>4300</v>
      </c>
      <c r="D299" s="85" t="s">
        <v>21</v>
      </c>
      <c r="E299" s="87">
        <v>47095</v>
      </c>
    </row>
    <row r="300" spans="1:5" ht="12.75">
      <c r="A300" s="100"/>
      <c r="B300" s="90"/>
      <c r="C300" s="91">
        <v>4350</v>
      </c>
      <c r="D300" s="85" t="s">
        <v>68</v>
      </c>
      <c r="E300" s="87">
        <v>6288</v>
      </c>
    </row>
    <row r="301" spans="1:5" ht="25.5">
      <c r="A301" s="100"/>
      <c r="B301" s="90"/>
      <c r="C301" s="91">
        <v>4360</v>
      </c>
      <c r="D301" s="85" t="s">
        <v>87</v>
      </c>
      <c r="E301" s="87">
        <v>3614</v>
      </c>
    </row>
    <row r="302" spans="1:5" ht="25.5">
      <c r="A302" s="97"/>
      <c r="B302" s="90"/>
      <c r="C302" s="91">
        <v>4370</v>
      </c>
      <c r="D302" s="85" t="s">
        <v>88</v>
      </c>
      <c r="E302" s="87">
        <v>16262</v>
      </c>
    </row>
    <row r="303" spans="1:5" ht="25.5">
      <c r="A303" s="100"/>
      <c r="B303" s="90"/>
      <c r="C303" s="91">
        <v>4390</v>
      </c>
      <c r="D303" s="85" t="s">
        <v>107</v>
      </c>
      <c r="E303" s="86">
        <v>790</v>
      </c>
    </row>
    <row r="304" spans="1:5" ht="12.75">
      <c r="A304" s="100"/>
      <c r="B304" s="90"/>
      <c r="C304" s="91">
        <v>4410</v>
      </c>
      <c r="D304" s="85" t="s">
        <v>39</v>
      </c>
      <c r="E304" s="87">
        <v>9506</v>
      </c>
    </row>
    <row r="305" spans="1:5" ht="12.75">
      <c r="A305" s="100"/>
      <c r="B305" s="90"/>
      <c r="C305" s="91">
        <v>4430</v>
      </c>
      <c r="D305" s="85" t="s">
        <v>26</v>
      </c>
      <c r="E305" s="87">
        <v>9987</v>
      </c>
    </row>
    <row r="306" spans="1:5" ht="25.5">
      <c r="A306" s="100"/>
      <c r="B306" s="90"/>
      <c r="C306" s="91">
        <v>4440</v>
      </c>
      <c r="D306" s="85" t="s">
        <v>108</v>
      </c>
      <c r="E306" s="87">
        <v>263767</v>
      </c>
    </row>
    <row r="307" spans="1:5" ht="12.75">
      <c r="A307" s="100"/>
      <c r="B307" s="90"/>
      <c r="C307" s="91">
        <v>4500</v>
      </c>
      <c r="D307" s="85" t="s">
        <v>120</v>
      </c>
      <c r="E307" s="86"/>
    </row>
    <row r="308" spans="1:5" ht="25.5">
      <c r="A308" s="100"/>
      <c r="B308" s="90"/>
      <c r="C308" s="91">
        <v>4700</v>
      </c>
      <c r="D308" s="85" t="s">
        <v>91</v>
      </c>
      <c r="E308" s="87">
        <v>8147</v>
      </c>
    </row>
    <row r="309" spans="1:5" ht="25.5">
      <c r="A309" s="100"/>
      <c r="B309" s="90"/>
      <c r="C309" s="91">
        <v>4740</v>
      </c>
      <c r="D309" s="85" t="s">
        <v>92</v>
      </c>
      <c r="E309" s="87">
        <v>5361</v>
      </c>
    </row>
    <row r="310" spans="1:5" ht="25.5">
      <c r="A310" s="100"/>
      <c r="B310" s="93"/>
      <c r="C310" s="91">
        <v>4750</v>
      </c>
      <c r="D310" s="85" t="s">
        <v>93</v>
      </c>
      <c r="E310" s="87">
        <v>20049</v>
      </c>
    </row>
    <row r="311" spans="1:5" ht="12.75">
      <c r="A311" s="102"/>
      <c r="B311" s="92">
        <v>80123</v>
      </c>
      <c r="C311" s="82"/>
      <c r="D311" s="81" t="s">
        <v>138</v>
      </c>
      <c r="E311" s="84">
        <f>SUM(E312:E332)</f>
        <v>509879</v>
      </c>
    </row>
    <row r="312" spans="1:5" ht="25.5">
      <c r="A312" s="100"/>
      <c r="B312" s="88"/>
      <c r="C312" s="91">
        <v>3020</v>
      </c>
      <c r="D312" s="85" t="s">
        <v>57</v>
      </c>
      <c r="E312" s="87">
        <v>2193</v>
      </c>
    </row>
    <row r="313" spans="1:5" ht="12.75">
      <c r="A313" s="100"/>
      <c r="B313" s="90"/>
      <c r="C313" s="91">
        <v>4010</v>
      </c>
      <c r="D313" s="85" t="s">
        <v>19</v>
      </c>
      <c r="E313" s="87">
        <v>332972</v>
      </c>
    </row>
    <row r="314" spans="1:5" ht="12.75">
      <c r="A314" s="100"/>
      <c r="B314" s="90"/>
      <c r="C314" s="91">
        <v>4040</v>
      </c>
      <c r="D314" s="85" t="s">
        <v>85</v>
      </c>
      <c r="E314" s="87">
        <v>25193</v>
      </c>
    </row>
    <row r="315" spans="1:5" ht="12.75">
      <c r="A315" s="100"/>
      <c r="B315" s="90"/>
      <c r="C315" s="91">
        <v>4110</v>
      </c>
      <c r="D315" s="85" t="s">
        <v>80</v>
      </c>
      <c r="E315" s="87">
        <v>54989</v>
      </c>
    </row>
    <row r="316" spans="1:5" ht="12.75">
      <c r="A316" s="100"/>
      <c r="B316" s="90"/>
      <c r="C316" s="91">
        <v>4120</v>
      </c>
      <c r="D316" s="85" t="s">
        <v>22</v>
      </c>
      <c r="E316" s="87">
        <v>8588</v>
      </c>
    </row>
    <row r="317" spans="1:5" ht="12.75">
      <c r="A317" s="100"/>
      <c r="B317" s="90"/>
      <c r="C317" s="91">
        <v>4210</v>
      </c>
      <c r="D317" s="85" t="s">
        <v>24</v>
      </c>
      <c r="E317" s="87">
        <v>11296</v>
      </c>
    </row>
    <row r="318" spans="1:5" ht="25.5">
      <c r="A318" s="100"/>
      <c r="B318" s="90"/>
      <c r="C318" s="91">
        <v>4240</v>
      </c>
      <c r="D318" s="85" t="s">
        <v>60</v>
      </c>
      <c r="E318" s="87"/>
    </row>
    <row r="319" spans="1:5" ht="12.75">
      <c r="A319" s="100"/>
      <c r="B319" s="90"/>
      <c r="C319" s="91">
        <v>4260</v>
      </c>
      <c r="D319" s="85" t="s">
        <v>42</v>
      </c>
      <c r="E319" s="87">
        <v>32238</v>
      </c>
    </row>
    <row r="320" spans="1:5" ht="12.75">
      <c r="A320" s="100"/>
      <c r="B320" s="90"/>
      <c r="C320" s="91">
        <v>4270</v>
      </c>
      <c r="D320" s="85" t="s">
        <v>20</v>
      </c>
      <c r="E320" s="87">
        <v>4530</v>
      </c>
    </row>
    <row r="321" spans="1:5" ht="12.75">
      <c r="A321" s="100"/>
      <c r="B321" s="90"/>
      <c r="C321" s="91">
        <v>4280</v>
      </c>
      <c r="D321" s="85" t="s">
        <v>46</v>
      </c>
      <c r="E321" s="87">
        <v>369</v>
      </c>
    </row>
    <row r="322" spans="1:5" ht="12.75">
      <c r="A322" s="100"/>
      <c r="B322" s="90"/>
      <c r="C322" s="91">
        <v>4300</v>
      </c>
      <c r="D322" s="85" t="s">
        <v>21</v>
      </c>
      <c r="E322" s="87">
        <v>4477</v>
      </c>
    </row>
    <row r="323" spans="1:5" ht="12.75">
      <c r="A323" s="100"/>
      <c r="B323" s="90"/>
      <c r="C323" s="91">
        <v>4350</v>
      </c>
      <c r="D323" s="85" t="s">
        <v>68</v>
      </c>
      <c r="E323" s="87">
        <v>315</v>
      </c>
    </row>
    <row r="324" spans="1:5" ht="25.5">
      <c r="A324" s="100"/>
      <c r="B324" s="90"/>
      <c r="C324" s="91">
        <v>4360</v>
      </c>
      <c r="D324" s="85" t="s">
        <v>87</v>
      </c>
      <c r="E324" s="87">
        <v>322</v>
      </c>
    </row>
    <row r="325" spans="1:5" ht="25.5">
      <c r="A325" s="100"/>
      <c r="B325" s="90"/>
      <c r="C325" s="91">
        <v>4370</v>
      </c>
      <c r="D325" s="85" t="s">
        <v>88</v>
      </c>
      <c r="E325" s="87">
        <v>1576</v>
      </c>
    </row>
    <row r="326" spans="1:5" ht="12.75">
      <c r="A326" s="100"/>
      <c r="B326" s="90"/>
      <c r="C326" s="91">
        <v>4410</v>
      </c>
      <c r="D326" s="85" t="s">
        <v>39</v>
      </c>
      <c r="E326" s="87">
        <v>360</v>
      </c>
    </row>
    <row r="327" spans="1:5" ht="12.75">
      <c r="A327" s="100"/>
      <c r="B327" s="90"/>
      <c r="C327" s="91">
        <v>4430</v>
      </c>
      <c r="D327" s="85" t="s">
        <v>26</v>
      </c>
      <c r="E327" s="87">
        <v>22</v>
      </c>
    </row>
    <row r="328" spans="1:5" ht="25.5">
      <c r="A328" s="100"/>
      <c r="B328" s="90"/>
      <c r="C328" s="91">
        <v>4440</v>
      </c>
      <c r="D328" s="85" t="s">
        <v>108</v>
      </c>
      <c r="E328" s="87">
        <v>29134</v>
      </c>
    </row>
    <row r="329" spans="1:5" ht="12.75">
      <c r="A329" s="97"/>
      <c r="B329" s="90"/>
      <c r="C329" s="91">
        <v>4500</v>
      </c>
      <c r="D329" s="85" t="s">
        <v>120</v>
      </c>
      <c r="E329" s="87"/>
    </row>
    <row r="330" spans="1:5" ht="25.5">
      <c r="A330" s="97"/>
      <c r="B330" s="90"/>
      <c r="C330" s="91">
        <v>4700</v>
      </c>
      <c r="D330" s="85" t="s">
        <v>91</v>
      </c>
      <c r="E330" s="87">
        <v>225</v>
      </c>
    </row>
    <row r="331" spans="1:5" ht="25.5">
      <c r="A331" s="97"/>
      <c r="B331" s="90"/>
      <c r="C331" s="91">
        <v>4740</v>
      </c>
      <c r="D331" s="85" t="s">
        <v>92</v>
      </c>
      <c r="E331" s="87">
        <v>630</v>
      </c>
    </row>
    <row r="332" spans="1:5" ht="25.5">
      <c r="A332" s="97"/>
      <c r="B332" s="93"/>
      <c r="C332" s="91">
        <v>4750</v>
      </c>
      <c r="D332" s="85" t="s">
        <v>93</v>
      </c>
      <c r="E332" s="87">
        <v>450</v>
      </c>
    </row>
    <row r="333" spans="1:5" ht="12.75">
      <c r="A333" s="90"/>
      <c r="B333" s="92">
        <v>80130</v>
      </c>
      <c r="C333" s="82"/>
      <c r="D333" s="81" t="s">
        <v>139</v>
      </c>
      <c r="E333" s="84">
        <f>SUM(E334:E358)</f>
        <v>11416222</v>
      </c>
    </row>
    <row r="334" spans="1:5" ht="38.25">
      <c r="A334" s="100"/>
      <c r="B334" s="88"/>
      <c r="C334" s="91">
        <v>2310</v>
      </c>
      <c r="D334" s="85" t="s">
        <v>84</v>
      </c>
      <c r="E334" s="87">
        <v>2800</v>
      </c>
    </row>
    <row r="335" spans="1:5" ht="25.5">
      <c r="A335" s="100"/>
      <c r="B335" s="90"/>
      <c r="C335" s="91">
        <v>2540</v>
      </c>
      <c r="D335" s="85" t="s">
        <v>137</v>
      </c>
      <c r="E335" s="87">
        <v>477160</v>
      </c>
    </row>
    <row r="336" spans="1:5" ht="25.5">
      <c r="A336" s="100"/>
      <c r="B336" s="90"/>
      <c r="C336" s="91">
        <v>3020</v>
      </c>
      <c r="D336" s="85" t="s">
        <v>57</v>
      </c>
      <c r="E336" s="87">
        <v>93515</v>
      </c>
    </row>
    <row r="337" spans="1:5" ht="12.75">
      <c r="A337" s="100"/>
      <c r="B337" s="90"/>
      <c r="C337" s="91">
        <v>4010</v>
      </c>
      <c r="D337" s="85" t="s">
        <v>19</v>
      </c>
      <c r="E337" s="87">
        <v>7022338</v>
      </c>
    </row>
    <row r="338" spans="1:5" ht="12.75">
      <c r="A338" s="100"/>
      <c r="B338" s="90"/>
      <c r="C338" s="91">
        <v>4040</v>
      </c>
      <c r="D338" s="85" t="s">
        <v>85</v>
      </c>
      <c r="E338" s="87">
        <v>587884</v>
      </c>
    </row>
    <row r="339" spans="1:5" ht="12.75">
      <c r="A339" s="97"/>
      <c r="B339" s="90"/>
      <c r="C339" s="91">
        <v>4110</v>
      </c>
      <c r="D339" s="85" t="s">
        <v>80</v>
      </c>
      <c r="E339" s="87">
        <v>1203108</v>
      </c>
    </row>
    <row r="340" spans="1:5" ht="12.75">
      <c r="A340" s="100"/>
      <c r="B340" s="90"/>
      <c r="C340" s="91">
        <v>4120</v>
      </c>
      <c r="D340" s="85" t="s">
        <v>22</v>
      </c>
      <c r="E340" s="87">
        <v>186119</v>
      </c>
    </row>
    <row r="341" spans="1:5" ht="12.75">
      <c r="A341" s="100"/>
      <c r="B341" s="90"/>
      <c r="C341" s="91">
        <v>4210</v>
      </c>
      <c r="D341" s="85" t="s">
        <v>24</v>
      </c>
      <c r="E341" s="87">
        <v>299393</v>
      </c>
    </row>
    <row r="342" spans="1:5" ht="25.5">
      <c r="A342" s="97"/>
      <c r="B342" s="90"/>
      <c r="C342" s="91">
        <v>4240</v>
      </c>
      <c r="D342" s="85" t="s">
        <v>60</v>
      </c>
      <c r="E342" s="87">
        <v>41963</v>
      </c>
    </row>
    <row r="343" spans="1:5" ht="12.75">
      <c r="A343" s="100"/>
      <c r="B343" s="90"/>
      <c r="C343" s="91">
        <v>4260</v>
      </c>
      <c r="D343" s="85" t="s">
        <v>42</v>
      </c>
      <c r="E343" s="87">
        <v>631516</v>
      </c>
    </row>
    <row r="344" spans="1:5" ht="12.75">
      <c r="A344" s="100"/>
      <c r="B344" s="90"/>
      <c r="C344" s="91">
        <v>4270</v>
      </c>
      <c r="D344" s="85" t="s">
        <v>20</v>
      </c>
      <c r="E344" s="87">
        <v>107217</v>
      </c>
    </row>
    <row r="345" spans="1:5" ht="12.75">
      <c r="A345" s="100"/>
      <c r="B345" s="90"/>
      <c r="C345" s="91">
        <v>4280</v>
      </c>
      <c r="D345" s="85" t="s">
        <v>46</v>
      </c>
      <c r="E345" s="87">
        <v>8328</v>
      </c>
    </row>
    <row r="346" spans="1:5" ht="12.75">
      <c r="A346" s="100"/>
      <c r="B346" s="90"/>
      <c r="C346" s="91">
        <v>4300</v>
      </c>
      <c r="D346" s="85" t="s">
        <v>21</v>
      </c>
      <c r="E346" s="87">
        <v>109944</v>
      </c>
    </row>
    <row r="347" spans="1:5" ht="12.75">
      <c r="A347" s="100"/>
      <c r="B347" s="90"/>
      <c r="C347" s="91">
        <v>4350</v>
      </c>
      <c r="D347" s="85" t="s">
        <v>68</v>
      </c>
      <c r="E347" s="87">
        <v>8789</v>
      </c>
    </row>
    <row r="348" spans="1:5" ht="25.5">
      <c r="A348" s="100"/>
      <c r="B348" s="90"/>
      <c r="C348" s="91">
        <v>4360</v>
      </c>
      <c r="D348" s="85" t="s">
        <v>87</v>
      </c>
      <c r="E348" s="87">
        <v>8327</v>
      </c>
    </row>
    <row r="349" spans="1:5" ht="25.5">
      <c r="A349" s="100"/>
      <c r="B349" s="90"/>
      <c r="C349" s="91">
        <v>4370</v>
      </c>
      <c r="D349" s="85" t="s">
        <v>88</v>
      </c>
      <c r="E349" s="87">
        <v>36473</v>
      </c>
    </row>
    <row r="350" spans="1:5" ht="25.5">
      <c r="A350" s="100"/>
      <c r="B350" s="90"/>
      <c r="C350" s="91">
        <v>4390</v>
      </c>
      <c r="D350" s="85" t="s">
        <v>107</v>
      </c>
      <c r="E350" s="87">
        <v>42</v>
      </c>
    </row>
    <row r="351" spans="1:5" ht="12.75">
      <c r="A351" s="100"/>
      <c r="B351" s="90"/>
      <c r="C351" s="91">
        <v>4410</v>
      </c>
      <c r="D351" s="85" t="s">
        <v>39</v>
      </c>
      <c r="E351" s="87">
        <v>14380</v>
      </c>
    </row>
    <row r="352" spans="1:5" ht="12.75">
      <c r="A352" s="100"/>
      <c r="B352" s="90"/>
      <c r="C352" s="91">
        <v>4430</v>
      </c>
      <c r="D352" s="85" t="s">
        <v>26</v>
      </c>
      <c r="E352" s="87">
        <v>34739</v>
      </c>
    </row>
    <row r="353" spans="1:5" ht="25.5">
      <c r="A353" s="100"/>
      <c r="B353" s="90"/>
      <c r="C353" s="91">
        <v>4440</v>
      </c>
      <c r="D353" s="85" t="s">
        <v>108</v>
      </c>
      <c r="E353" s="87">
        <v>473745</v>
      </c>
    </row>
    <row r="354" spans="1:5" ht="12.75">
      <c r="A354" s="100"/>
      <c r="B354" s="90"/>
      <c r="C354" s="91">
        <v>4480</v>
      </c>
      <c r="D354" s="85" t="s">
        <v>90</v>
      </c>
      <c r="E354" s="87">
        <v>85</v>
      </c>
    </row>
    <row r="355" spans="1:5" ht="12.75">
      <c r="A355" s="100"/>
      <c r="B355" s="90"/>
      <c r="C355" s="91">
        <v>4500</v>
      </c>
      <c r="D355" s="85" t="s">
        <v>120</v>
      </c>
      <c r="E355" s="87">
        <v>2650</v>
      </c>
    </row>
    <row r="356" spans="1:5" ht="25.5">
      <c r="A356" s="100"/>
      <c r="B356" s="90"/>
      <c r="C356" s="91">
        <v>4700</v>
      </c>
      <c r="D356" s="85" t="s">
        <v>91</v>
      </c>
      <c r="E356" s="87">
        <v>11385</v>
      </c>
    </row>
    <row r="357" spans="1:5" ht="25.5">
      <c r="A357" s="100"/>
      <c r="B357" s="90"/>
      <c r="C357" s="91">
        <v>4740</v>
      </c>
      <c r="D357" s="85" t="s">
        <v>92</v>
      </c>
      <c r="E357" s="87">
        <v>12861</v>
      </c>
    </row>
    <row r="358" spans="1:5" ht="25.5">
      <c r="A358" s="100"/>
      <c r="B358" s="93"/>
      <c r="C358" s="91">
        <v>4750</v>
      </c>
      <c r="D358" s="85" t="s">
        <v>93</v>
      </c>
      <c r="E358" s="87">
        <v>41461</v>
      </c>
    </row>
    <row r="359" spans="1:5" ht="12.75">
      <c r="A359" s="102"/>
      <c r="B359" s="92">
        <v>80134</v>
      </c>
      <c r="C359" s="82"/>
      <c r="D359" s="81" t="s">
        <v>141</v>
      </c>
      <c r="E359" s="84">
        <f>SUM(E360:E381)</f>
        <v>671281</v>
      </c>
    </row>
    <row r="360" spans="1:5" ht="25.5">
      <c r="A360" s="100"/>
      <c r="B360" s="88"/>
      <c r="C360" s="91">
        <v>3020</v>
      </c>
      <c r="D360" s="85" t="s">
        <v>57</v>
      </c>
      <c r="E360" s="87">
        <v>2662</v>
      </c>
    </row>
    <row r="361" spans="1:5" ht="12.75">
      <c r="A361" s="100"/>
      <c r="B361" s="90"/>
      <c r="C361" s="91">
        <v>4010</v>
      </c>
      <c r="D361" s="85" t="s">
        <v>19</v>
      </c>
      <c r="E361" s="87">
        <v>462257</v>
      </c>
    </row>
    <row r="362" spans="1:5" ht="12.75">
      <c r="A362" s="97"/>
      <c r="B362" s="90"/>
      <c r="C362" s="91">
        <v>4040</v>
      </c>
      <c r="D362" s="85" t="s">
        <v>85</v>
      </c>
      <c r="E362" s="87">
        <v>39766</v>
      </c>
    </row>
    <row r="363" spans="1:5" ht="12.75">
      <c r="A363" s="100"/>
      <c r="B363" s="90"/>
      <c r="C363" s="91">
        <v>4110</v>
      </c>
      <c r="D363" s="85" t="s">
        <v>80</v>
      </c>
      <c r="E363" s="87">
        <v>74633</v>
      </c>
    </row>
    <row r="364" spans="1:5" ht="12.75">
      <c r="A364" s="100"/>
      <c r="B364" s="90"/>
      <c r="C364" s="91">
        <v>4120</v>
      </c>
      <c r="D364" s="85" t="s">
        <v>22</v>
      </c>
      <c r="E364" s="87">
        <v>12215</v>
      </c>
    </row>
    <row r="365" spans="1:5" ht="12.75">
      <c r="A365" s="100"/>
      <c r="B365" s="90"/>
      <c r="C365" s="91">
        <v>4170</v>
      </c>
      <c r="D365" s="85" t="s">
        <v>18</v>
      </c>
      <c r="E365" s="87">
        <v>2300</v>
      </c>
    </row>
    <row r="366" spans="1:5" ht="12.75">
      <c r="A366" s="100"/>
      <c r="B366" s="90"/>
      <c r="C366" s="91">
        <v>4210</v>
      </c>
      <c r="D366" s="85" t="s">
        <v>24</v>
      </c>
      <c r="E366" s="87">
        <v>9889</v>
      </c>
    </row>
    <row r="367" spans="1:5" ht="25.5">
      <c r="A367" s="100"/>
      <c r="B367" s="90"/>
      <c r="C367" s="91">
        <v>4240</v>
      </c>
      <c r="D367" s="85" t="s">
        <v>60</v>
      </c>
      <c r="E367" s="87">
        <v>2200</v>
      </c>
    </row>
    <row r="368" spans="1:5" ht="12.75">
      <c r="A368" s="100"/>
      <c r="B368" s="90"/>
      <c r="C368" s="91">
        <v>4260</v>
      </c>
      <c r="D368" s="85" t="s">
        <v>42</v>
      </c>
      <c r="E368" s="87">
        <v>20716</v>
      </c>
    </row>
    <row r="369" spans="1:5" ht="12.75">
      <c r="A369" s="100"/>
      <c r="B369" s="90"/>
      <c r="C369" s="91">
        <v>4270</v>
      </c>
      <c r="D369" s="85" t="s">
        <v>20</v>
      </c>
      <c r="E369" s="87">
        <v>1160</v>
      </c>
    </row>
    <row r="370" spans="1:5" ht="12.75">
      <c r="A370" s="100"/>
      <c r="B370" s="90"/>
      <c r="C370" s="91">
        <v>4280</v>
      </c>
      <c r="D370" s="85" t="s">
        <v>46</v>
      </c>
      <c r="E370" s="87">
        <v>1564</v>
      </c>
    </row>
    <row r="371" spans="1:5" ht="12.75">
      <c r="A371" s="100"/>
      <c r="B371" s="90"/>
      <c r="C371" s="91">
        <v>4300</v>
      </c>
      <c r="D371" s="85" t="s">
        <v>21</v>
      </c>
      <c r="E371" s="87">
        <v>3594</v>
      </c>
    </row>
    <row r="372" spans="1:5" ht="12.75">
      <c r="A372" s="100"/>
      <c r="B372" s="90"/>
      <c r="C372" s="91">
        <v>4350</v>
      </c>
      <c r="D372" s="85" t="s">
        <v>68</v>
      </c>
      <c r="E372" s="87">
        <v>375</v>
      </c>
    </row>
    <row r="373" spans="1:5" ht="25.5">
      <c r="A373" s="100"/>
      <c r="B373" s="90"/>
      <c r="C373" s="91">
        <v>4360</v>
      </c>
      <c r="D373" s="85" t="s">
        <v>87</v>
      </c>
      <c r="E373" s="87">
        <v>893</v>
      </c>
    </row>
    <row r="374" spans="1:5" ht="25.5">
      <c r="A374" s="100"/>
      <c r="B374" s="90"/>
      <c r="C374" s="91">
        <v>4370</v>
      </c>
      <c r="D374" s="85" t="s">
        <v>88</v>
      </c>
      <c r="E374" s="87">
        <v>1923</v>
      </c>
    </row>
    <row r="375" spans="1:5" ht="12.75">
      <c r="A375" s="100"/>
      <c r="B375" s="90"/>
      <c r="C375" s="91">
        <v>4410</v>
      </c>
      <c r="D375" s="85" t="s">
        <v>39</v>
      </c>
      <c r="E375" s="87">
        <v>800</v>
      </c>
    </row>
    <row r="376" spans="1:5" ht="12.75">
      <c r="A376" s="100"/>
      <c r="B376" s="90"/>
      <c r="C376" s="91">
        <v>4430</v>
      </c>
      <c r="D376" s="85" t="s">
        <v>26</v>
      </c>
      <c r="E376" s="87">
        <v>430</v>
      </c>
    </row>
    <row r="377" spans="1:5" ht="25.5">
      <c r="A377" s="100"/>
      <c r="B377" s="90"/>
      <c r="C377" s="91">
        <v>4440</v>
      </c>
      <c r="D377" s="85" t="s">
        <v>108</v>
      </c>
      <c r="E377" s="87">
        <v>32254</v>
      </c>
    </row>
    <row r="378" spans="1:5" ht="12.75">
      <c r="A378" s="100"/>
      <c r="B378" s="90"/>
      <c r="C378" s="91">
        <v>4510</v>
      </c>
      <c r="D378" s="116" t="s">
        <v>121</v>
      </c>
      <c r="E378" s="87">
        <v>110</v>
      </c>
    </row>
    <row r="379" spans="1:5" ht="25.5">
      <c r="A379" s="100"/>
      <c r="B379" s="90"/>
      <c r="C379" s="91">
        <v>4700</v>
      </c>
      <c r="D379" s="116" t="s">
        <v>237</v>
      </c>
      <c r="E379" s="87">
        <v>200</v>
      </c>
    </row>
    <row r="380" spans="1:5" ht="25.5">
      <c r="A380" s="100"/>
      <c r="B380" s="90"/>
      <c r="C380" s="91">
        <v>4740</v>
      </c>
      <c r="D380" s="85" t="s">
        <v>92</v>
      </c>
      <c r="E380" s="87">
        <v>320</v>
      </c>
    </row>
    <row r="381" spans="1:5" ht="25.5">
      <c r="A381" s="97"/>
      <c r="B381" s="93"/>
      <c r="C381" s="91">
        <v>4750</v>
      </c>
      <c r="D381" s="85" t="s">
        <v>93</v>
      </c>
      <c r="E381" s="87">
        <v>1020</v>
      </c>
    </row>
    <row r="382" spans="1:5" ht="38.25">
      <c r="A382" s="102"/>
      <c r="B382" s="92">
        <v>80140</v>
      </c>
      <c r="C382" s="82"/>
      <c r="D382" s="81" t="s">
        <v>25</v>
      </c>
      <c r="E382" s="84">
        <f>SUM(E383:E403)</f>
        <v>813529</v>
      </c>
    </row>
    <row r="383" spans="1:5" ht="25.5">
      <c r="A383" s="100"/>
      <c r="B383" s="88"/>
      <c r="C383" s="91">
        <v>3020</v>
      </c>
      <c r="D383" s="85" t="s">
        <v>142</v>
      </c>
      <c r="E383" s="87">
        <v>3729</v>
      </c>
    </row>
    <row r="384" spans="1:5" ht="12.75">
      <c r="A384" s="100"/>
      <c r="B384" s="90"/>
      <c r="C384" s="91">
        <v>4010</v>
      </c>
      <c r="D384" s="85" t="s">
        <v>19</v>
      </c>
      <c r="E384" s="87">
        <v>382953</v>
      </c>
    </row>
    <row r="385" spans="1:5" ht="12.75">
      <c r="A385" s="97"/>
      <c r="B385" s="90"/>
      <c r="C385" s="91">
        <v>4040</v>
      </c>
      <c r="D385" s="85" t="s">
        <v>85</v>
      </c>
      <c r="E385" s="87">
        <v>31020</v>
      </c>
    </row>
    <row r="386" spans="1:5" ht="12.75">
      <c r="A386" s="100"/>
      <c r="B386" s="90"/>
      <c r="C386" s="91">
        <v>4110</v>
      </c>
      <c r="D386" s="85" t="s">
        <v>80</v>
      </c>
      <c r="E386" s="87">
        <v>77215</v>
      </c>
    </row>
    <row r="387" spans="1:5" ht="12.75">
      <c r="A387" s="100"/>
      <c r="B387" s="90"/>
      <c r="C387" s="91">
        <v>4120</v>
      </c>
      <c r="D387" s="85" t="s">
        <v>22</v>
      </c>
      <c r="E387" s="87">
        <v>12036</v>
      </c>
    </row>
    <row r="388" spans="1:5" ht="12.75">
      <c r="A388" s="100"/>
      <c r="B388" s="90"/>
      <c r="C388" s="91">
        <v>4170</v>
      </c>
      <c r="D388" s="85" t="s">
        <v>18</v>
      </c>
      <c r="E388" s="87">
        <v>95400</v>
      </c>
    </row>
    <row r="389" spans="1:5" ht="12.75">
      <c r="A389" s="100"/>
      <c r="B389" s="90"/>
      <c r="C389" s="91">
        <v>4210</v>
      </c>
      <c r="D389" s="85" t="s">
        <v>24</v>
      </c>
      <c r="E389" s="87">
        <v>39150</v>
      </c>
    </row>
    <row r="390" spans="1:5" ht="25.5">
      <c r="A390" s="100"/>
      <c r="B390" s="90"/>
      <c r="C390" s="91">
        <v>4240</v>
      </c>
      <c r="D390" s="85" t="s">
        <v>60</v>
      </c>
      <c r="E390" s="87">
        <v>2000</v>
      </c>
    </row>
    <row r="391" spans="1:5" ht="12.75">
      <c r="A391" s="100"/>
      <c r="B391" s="90"/>
      <c r="C391" s="91">
        <v>4260</v>
      </c>
      <c r="D391" s="85" t="s">
        <v>42</v>
      </c>
      <c r="E391" s="87">
        <v>54750</v>
      </c>
    </row>
    <row r="392" spans="1:5" ht="12.75">
      <c r="A392" s="100"/>
      <c r="B392" s="90"/>
      <c r="C392" s="91">
        <v>4270</v>
      </c>
      <c r="D392" s="85" t="s">
        <v>20</v>
      </c>
      <c r="E392" s="87">
        <v>10000</v>
      </c>
    </row>
    <row r="393" spans="1:5" ht="12.75">
      <c r="A393" s="100"/>
      <c r="B393" s="90"/>
      <c r="C393" s="91">
        <v>4280</v>
      </c>
      <c r="D393" s="85" t="s">
        <v>46</v>
      </c>
      <c r="E393" s="87">
        <v>800</v>
      </c>
    </row>
    <row r="394" spans="1:5" ht="12.75">
      <c r="A394" s="100"/>
      <c r="B394" s="90"/>
      <c r="C394" s="91">
        <v>4300</v>
      </c>
      <c r="D394" s="85" t="s">
        <v>21</v>
      </c>
      <c r="E394" s="87">
        <v>49050</v>
      </c>
    </row>
    <row r="395" spans="1:5" ht="12.75">
      <c r="A395" s="100"/>
      <c r="B395" s="90"/>
      <c r="C395" s="91">
        <v>4350</v>
      </c>
      <c r="D395" s="85" t="s">
        <v>68</v>
      </c>
      <c r="E395" s="87">
        <v>3000</v>
      </c>
    </row>
    <row r="396" spans="1:5" ht="25.5">
      <c r="A396" s="100"/>
      <c r="B396" s="90"/>
      <c r="C396" s="91">
        <v>4360</v>
      </c>
      <c r="D396" s="85" t="s">
        <v>87</v>
      </c>
      <c r="E396" s="87">
        <v>1200</v>
      </c>
    </row>
    <row r="397" spans="1:5" ht="25.5">
      <c r="A397" s="100"/>
      <c r="B397" s="90"/>
      <c r="C397" s="91">
        <v>4370</v>
      </c>
      <c r="D397" s="85" t="s">
        <v>88</v>
      </c>
      <c r="E397" s="87">
        <v>5300</v>
      </c>
    </row>
    <row r="398" spans="1:5" ht="12.75">
      <c r="A398" s="100"/>
      <c r="B398" s="90"/>
      <c r="C398" s="91">
        <v>4410</v>
      </c>
      <c r="D398" s="85" t="s">
        <v>39</v>
      </c>
      <c r="E398" s="87">
        <v>2000</v>
      </c>
    </row>
    <row r="399" spans="1:5" ht="25.5">
      <c r="A399" s="100"/>
      <c r="B399" s="90"/>
      <c r="C399" s="91">
        <v>4440</v>
      </c>
      <c r="D399" s="85" t="s">
        <v>108</v>
      </c>
      <c r="E399" s="87">
        <v>31820</v>
      </c>
    </row>
    <row r="400" spans="1:5" ht="12.75">
      <c r="A400" s="97"/>
      <c r="B400" s="90"/>
      <c r="C400" s="91">
        <v>4480</v>
      </c>
      <c r="D400" s="85" t="s">
        <v>90</v>
      </c>
      <c r="E400" s="87">
        <v>30</v>
      </c>
    </row>
    <row r="401" spans="1:5" ht="25.5">
      <c r="A401" s="97"/>
      <c r="B401" s="90"/>
      <c r="C401" s="91">
        <v>4700</v>
      </c>
      <c r="D401" s="116" t="s">
        <v>237</v>
      </c>
      <c r="E401" s="87">
        <v>2576</v>
      </c>
    </row>
    <row r="402" spans="1:5" ht="25.5">
      <c r="A402" s="100"/>
      <c r="B402" s="90"/>
      <c r="C402" s="91">
        <v>4740</v>
      </c>
      <c r="D402" s="85" t="s">
        <v>92</v>
      </c>
      <c r="E402" s="87">
        <v>3000</v>
      </c>
    </row>
    <row r="403" spans="1:5" ht="25.5">
      <c r="A403" s="100"/>
      <c r="B403" s="93"/>
      <c r="C403" s="91">
        <v>4750</v>
      </c>
      <c r="D403" s="85" t="s">
        <v>93</v>
      </c>
      <c r="E403" s="87">
        <v>6500</v>
      </c>
    </row>
    <row r="404" spans="1:5" ht="25.5">
      <c r="A404" s="102"/>
      <c r="B404" s="92">
        <v>80146</v>
      </c>
      <c r="C404" s="82"/>
      <c r="D404" s="81" t="s">
        <v>63</v>
      </c>
      <c r="E404" s="84">
        <f>SUM(E405:E416)</f>
        <v>145235</v>
      </c>
    </row>
    <row r="405" spans="1:5" ht="12.75">
      <c r="A405" s="100"/>
      <c r="B405" s="88"/>
      <c r="C405" s="91">
        <v>4010</v>
      </c>
      <c r="D405" s="85" t="s">
        <v>19</v>
      </c>
      <c r="E405" s="87">
        <v>7684</v>
      </c>
    </row>
    <row r="406" spans="1:5" ht="12.75">
      <c r="A406" s="100"/>
      <c r="B406" s="90"/>
      <c r="C406" s="91">
        <v>4040</v>
      </c>
      <c r="D406" s="85" t="s">
        <v>85</v>
      </c>
      <c r="E406" s="87">
        <v>691</v>
      </c>
    </row>
    <row r="407" spans="1:5" ht="12.75">
      <c r="A407" s="100"/>
      <c r="B407" s="90"/>
      <c r="C407" s="91">
        <v>4110</v>
      </c>
      <c r="D407" s="85" t="s">
        <v>80</v>
      </c>
      <c r="E407" s="87">
        <v>1294</v>
      </c>
    </row>
    <row r="408" spans="1:5" ht="12.75">
      <c r="A408" s="100"/>
      <c r="B408" s="90"/>
      <c r="C408" s="91">
        <v>4120</v>
      </c>
      <c r="D408" s="85" t="s">
        <v>22</v>
      </c>
      <c r="E408" s="87">
        <v>205</v>
      </c>
    </row>
    <row r="409" spans="1:5" ht="12.75">
      <c r="A409" s="100"/>
      <c r="B409" s="90"/>
      <c r="C409" s="91">
        <v>4170</v>
      </c>
      <c r="D409" s="116" t="s">
        <v>18</v>
      </c>
      <c r="E409" s="87">
        <v>2500</v>
      </c>
    </row>
    <row r="410" spans="1:5" ht="12.75">
      <c r="A410" s="100"/>
      <c r="B410" s="90"/>
      <c r="C410" s="91">
        <v>4210</v>
      </c>
      <c r="D410" s="116" t="s">
        <v>24</v>
      </c>
      <c r="E410" s="87">
        <v>2000</v>
      </c>
    </row>
    <row r="411" spans="1:5" ht="25.5">
      <c r="A411" s="100"/>
      <c r="B411" s="90"/>
      <c r="C411" s="91">
        <v>4240</v>
      </c>
      <c r="D411" s="116" t="s">
        <v>60</v>
      </c>
      <c r="E411" s="87">
        <v>5000</v>
      </c>
    </row>
    <row r="412" spans="1:5" ht="12.75">
      <c r="A412" s="100"/>
      <c r="B412" s="90"/>
      <c r="C412" s="91">
        <v>4300</v>
      </c>
      <c r="D412" s="85" t="s">
        <v>21</v>
      </c>
      <c r="E412" s="87">
        <v>117543</v>
      </c>
    </row>
    <row r="413" spans="1:5" ht="12.75">
      <c r="A413" s="100"/>
      <c r="B413" s="90"/>
      <c r="C413" s="91">
        <v>4410</v>
      </c>
      <c r="D413" s="85" t="s">
        <v>39</v>
      </c>
      <c r="E413" s="87">
        <v>1000</v>
      </c>
    </row>
    <row r="414" spans="1:5" ht="25.5">
      <c r="A414" s="100"/>
      <c r="B414" s="90"/>
      <c r="C414" s="91">
        <v>4440</v>
      </c>
      <c r="D414" s="85" t="s">
        <v>108</v>
      </c>
      <c r="E414" s="87">
        <v>318</v>
      </c>
    </row>
    <row r="415" spans="1:5" ht="25.5">
      <c r="A415" s="100"/>
      <c r="B415" s="90"/>
      <c r="C415" s="108">
        <v>4700</v>
      </c>
      <c r="D415" s="116" t="s">
        <v>237</v>
      </c>
      <c r="E415" s="87">
        <v>5000</v>
      </c>
    </row>
    <row r="416" spans="1:5" ht="25.5">
      <c r="A416" s="100"/>
      <c r="B416" s="90"/>
      <c r="C416" s="108">
        <v>4750</v>
      </c>
      <c r="D416" s="116" t="s">
        <v>93</v>
      </c>
      <c r="E416" s="109">
        <v>2000</v>
      </c>
    </row>
    <row r="417" spans="1:5" ht="12.75">
      <c r="A417" s="100"/>
      <c r="B417" s="82">
        <v>80148</v>
      </c>
      <c r="C417" s="108"/>
      <c r="D417" s="105" t="s">
        <v>238</v>
      </c>
      <c r="E417" s="106">
        <f>SUM(E418:E433)</f>
        <v>1313148</v>
      </c>
    </row>
    <row r="418" spans="1:5" ht="25.5">
      <c r="A418" s="100"/>
      <c r="B418" s="90"/>
      <c r="C418" s="108">
        <v>3020</v>
      </c>
      <c r="D418" s="116" t="s">
        <v>57</v>
      </c>
      <c r="E418" s="87">
        <v>2489</v>
      </c>
    </row>
    <row r="419" spans="1:5" ht="12.75">
      <c r="A419" s="100"/>
      <c r="B419" s="90"/>
      <c r="C419" s="108">
        <v>4010</v>
      </c>
      <c r="D419" s="116" t="s">
        <v>19</v>
      </c>
      <c r="E419" s="87">
        <v>484687</v>
      </c>
    </row>
    <row r="420" spans="1:5" ht="12.75">
      <c r="A420" s="100"/>
      <c r="B420" s="90"/>
      <c r="C420" s="108">
        <v>4110</v>
      </c>
      <c r="D420" s="116" t="s">
        <v>239</v>
      </c>
      <c r="E420" s="87">
        <v>72105</v>
      </c>
    </row>
    <row r="421" spans="1:5" ht="12.75">
      <c r="A421" s="100"/>
      <c r="B421" s="90"/>
      <c r="C421" s="108">
        <v>4120</v>
      </c>
      <c r="D421" s="116" t="s">
        <v>22</v>
      </c>
      <c r="E421" s="87">
        <v>11465</v>
      </c>
    </row>
    <row r="422" spans="1:5" ht="12.75">
      <c r="A422" s="100"/>
      <c r="B422" s="90"/>
      <c r="C422" s="108">
        <v>4210</v>
      </c>
      <c r="D422" s="116" t="s">
        <v>24</v>
      </c>
      <c r="E422" s="87">
        <v>26335</v>
      </c>
    </row>
    <row r="423" spans="1:5" ht="12.75">
      <c r="A423" s="100"/>
      <c r="B423" s="90"/>
      <c r="C423" s="108">
        <v>4220</v>
      </c>
      <c r="D423" s="116" t="s">
        <v>74</v>
      </c>
      <c r="E423" s="87">
        <v>588250</v>
      </c>
    </row>
    <row r="424" spans="1:5" ht="12.75">
      <c r="A424" s="100"/>
      <c r="B424" s="90"/>
      <c r="C424" s="108">
        <v>4260</v>
      </c>
      <c r="D424" s="116" t="s">
        <v>42</v>
      </c>
      <c r="E424" s="87">
        <v>70692</v>
      </c>
    </row>
    <row r="425" spans="1:5" ht="12.75">
      <c r="A425" s="100"/>
      <c r="B425" s="90"/>
      <c r="C425" s="108">
        <v>4270</v>
      </c>
      <c r="D425" s="116" t="s">
        <v>20</v>
      </c>
      <c r="E425" s="87">
        <v>7700</v>
      </c>
    </row>
    <row r="426" spans="1:5" ht="12.75">
      <c r="A426" s="100"/>
      <c r="B426" s="90"/>
      <c r="C426" s="108">
        <v>4280</v>
      </c>
      <c r="D426" s="116" t="s">
        <v>46</v>
      </c>
      <c r="E426" s="87">
        <v>705</v>
      </c>
    </row>
    <row r="427" spans="1:5" ht="12.75">
      <c r="A427" s="100"/>
      <c r="B427" s="90"/>
      <c r="C427" s="108">
        <v>4300</v>
      </c>
      <c r="D427" s="116" t="s">
        <v>21</v>
      </c>
      <c r="E427" s="87">
        <v>22330</v>
      </c>
    </row>
    <row r="428" spans="1:5" ht="25.5">
      <c r="A428" s="100"/>
      <c r="B428" s="90"/>
      <c r="C428" s="108">
        <v>4360</v>
      </c>
      <c r="D428" s="116" t="s">
        <v>87</v>
      </c>
      <c r="E428" s="87">
        <v>108</v>
      </c>
    </row>
    <row r="429" spans="1:5" ht="25.5">
      <c r="A429" s="100"/>
      <c r="B429" s="90"/>
      <c r="C429" s="108">
        <v>4370</v>
      </c>
      <c r="D429" s="116" t="s">
        <v>232</v>
      </c>
      <c r="E429" s="87">
        <v>2568</v>
      </c>
    </row>
    <row r="430" spans="1:5" ht="25.5">
      <c r="A430" s="100"/>
      <c r="B430" s="90"/>
      <c r="C430" s="108">
        <v>4440</v>
      </c>
      <c r="D430" s="116" t="s">
        <v>69</v>
      </c>
      <c r="E430" s="87">
        <v>22275</v>
      </c>
    </row>
    <row r="431" spans="1:5" ht="25.5">
      <c r="A431" s="100"/>
      <c r="B431" s="90"/>
      <c r="C431" s="108">
        <v>4700</v>
      </c>
      <c r="D431" s="116" t="s">
        <v>237</v>
      </c>
      <c r="E431" s="87">
        <v>400</v>
      </c>
    </row>
    <row r="432" spans="1:5" ht="25.5">
      <c r="A432" s="100"/>
      <c r="B432" s="90"/>
      <c r="C432" s="108">
        <v>4740</v>
      </c>
      <c r="D432" s="116" t="s">
        <v>92</v>
      </c>
      <c r="E432" s="87">
        <v>439</v>
      </c>
    </row>
    <row r="433" spans="1:5" ht="25.5">
      <c r="A433" s="100"/>
      <c r="B433" s="93"/>
      <c r="C433" s="108">
        <v>4750</v>
      </c>
      <c r="D433" s="116" t="s">
        <v>93</v>
      </c>
      <c r="E433" s="110">
        <v>600</v>
      </c>
    </row>
    <row r="434" spans="1:5" ht="12.75">
      <c r="A434" s="102"/>
      <c r="B434" s="92">
        <v>80195</v>
      </c>
      <c r="C434" s="82"/>
      <c r="D434" s="81" t="s">
        <v>45</v>
      </c>
      <c r="E434" s="84">
        <f>SUM(E435:E438)</f>
        <v>195609</v>
      </c>
    </row>
    <row r="435" spans="1:5" ht="12.75">
      <c r="A435" s="100"/>
      <c r="B435" s="88"/>
      <c r="C435" s="91">
        <v>4040</v>
      </c>
      <c r="D435" s="85" t="s">
        <v>85</v>
      </c>
      <c r="E435" s="87">
        <v>727</v>
      </c>
    </row>
    <row r="436" spans="1:5" ht="12.75">
      <c r="A436" s="100"/>
      <c r="B436" s="90"/>
      <c r="C436" s="82">
        <v>4110</v>
      </c>
      <c r="D436" s="85" t="s">
        <v>80</v>
      </c>
      <c r="E436" s="87">
        <v>112</v>
      </c>
    </row>
    <row r="437" spans="1:5" ht="12.75">
      <c r="A437" s="100"/>
      <c r="B437" s="90"/>
      <c r="C437" s="82">
        <v>4120</v>
      </c>
      <c r="D437" s="85" t="s">
        <v>22</v>
      </c>
      <c r="E437" s="87">
        <v>17</v>
      </c>
    </row>
    <row r="438" spans="1:5" ht="25.5">
      <c r="A438" s="103"/>
      <c r="B438" s="90"/>
      <c r="C438" s="111">
        <v>4440</v>
      </c>
      <c r="D438" s="85" t="s">
        <v>108</v>
      </c>
      <c r="E438" s="112">
        <v>194753</v>
      </c>
    </row>
    <row r="439" spans="1:5" ht="12.75">
      <c r="A439" s="113">
        <v>851</v>
      </c>
      <c r="B439" s="82"/>
      <c r="C439" s="91"/>
      <c r="D439" s="81" t="s">
        <v>145</v>
      </c>
      <c r="E439" s="84">
        <f>SUM(E440,E442,E444)</f>
        <v>2433800</v>
      </c>
    </row>
    <row r="440" spans="1:5" ht="12.75">
      <c r="A440" s="88"/>
      <c r="B440" s="94">
        <v>85111</v>
      </c>
      <c r="C440" s="82"/>
      <c r="D440" s="81" t="s">
        <v>28</v>
      </c>
      <c r="E440" s="84">
        <f>SUM(E441)</f>
        <v>1200000</v>
      </c>
    </row>
    <row r="441" spans="1:5" ht="51">
      <c r="A441" s="90"/>
      <c r="B441" s="91"/>
      <c r="C441" s="82">
        <v>6220</v>
      </c>
      <c r="D441" s="85" t="s">
        <v>146</v>
      </c>
      <c r="E441" s="87">
        <v>1200000</v>
      </c>
    </row>
    <row r="442" spans="1:5" ht="51">
      <c r="A442" s="90"/>
      <c r="B442" s="91">
        <v>85156</v>
      </c>
      <c r="C442" s="82"/>
      <c r="D442" s="81" t="s">
        <v>147</v>
      </c>
      <c r="E442" s="84">
        <f>SUM(E443)</f>
        <v>1228000</v>
      </c>
    </row>
    <row r="443" spans="1:5" ht="12.75">
      <c r="A443" s="90"/>
      <c r="B443" s="91"/>
      <c r="C443" s="82">
        <v>4130</v>
      </c>
      <c r="D443" s="85" t="s">
        <v>148</v>
      </c>
      <c r="E443" s="87">
        <v>1228000</v>
      </c>
    </row>
    <row r="444" spans="1:5" ht="12.75">
      <c r="A444" s="90"/>
      <c r="B444" s="89">
        <v>85195</v>
      </c>
      <c r="C444" s="82"/>
      <c r="D444" s="81" t="s">
        <v>45</v>
      </c>
      <c r="E444" s="84">
        <f>SUM(E445:E447)</f>
        <v>5800</v>
      </c>
    </row>
    <row r="445" spans="1:5" ht="38.25">
      <c r="A445" s="97"/>
      <c r="B445" s="88"/>
      <c r="C445" s="91">
        <v>2820</v>
      </c>
      <c r="D445" s="85" t="s">
        <v>113</v>
      </c>
      <c r="E445" s="87">
        <v>5800</v>
      </c>
    </row>
    <row r="446" spans="1:5" ht="12.75">
      <c r="A446" s="97"/>
      <c r="B446" s="90"/>
      <c r="C446" s="91">
        <v>4210</v>
      </c>
      <c r="D446" s="85" t="s">
        <v>24</v>
      </c>
      <c r="E446" s="87"/>
    </row>
    <row r="447" spans="1:5" ht="12.75">
      <c r="A447" s="99"/>
      <c r="B447" s="93"/>
      <c r="C447" s="91">
        <v>4300</v>
      </c>
      <c r="D447" s="85" t="s">
        <v>21</v>
      </c>
      <c r="E447" s="87"/>
    </row>
    <row r="448" spans="1:5" ht="12.75">
      <c r="A448" s="82">
        <v>852</v>
      </c>
      <c r="B448" s="82"/>
      <c r="C448" s="82"/>
      <c r="D448" s="81" t="s">
        <v>149</v>
      </c>
      <c r="E448" s="84">
        <f>SUM(E449,E469,E494,E513,E518,E539)</f>
        <v>8899086</v>
      </c>
    </row>
    <row r="449" spans="1:5" ht="12.75">
      <c r="A449" s="88"/>
      <c r="B449" s="89">
        <v>85201</v>
      </c>
      <c r="C449" s="82"/>
      <c r="D449" s="81" t="s">
        <v>30</v>
      </c>
      <c r="E449" s="84">
        <f>SUM(E450:E468)</f>
        <v>1207750</v>
      </c>
    </row>
    <row r="450" spans="1:5" ht="38.25">
      <c r="A450" s="97"/>
      <c r="B450" s="88"/>
      <c r="C450" s="91">
        <v>2310</v>
      </c>
      <c r="D450" s="85" t="s">
        <v>150</v>
      </c>
      <c r="E450" s="87">
        <v>20319</v>
      </c>
    </row>
    <row r="451" spans="1:5" ht="51">
      <c r="A451" s="97"/>
      <c r="B451" s="90"/>
      <c r="C451" s="91">
        <v>2320</v>
      </c>
      <c r="D451" s="85" t="s">
        <v>151</v>
      </c>
      <c r="E451" s="87">
        <v>942486</v>
      </c>
    </row>
    <row r="452" spans="1:5" ht="63.75">
      <c r="A452" s="97"/>
      <c r="B452" s="90"/>
      <c r="C452" s="91">
        <v>2830</v>
      </c>
      <c r="D452" s="85" t="s">
        <v>152</v>
      </c>
      <c r="E452" s="87"/>
    </row>
    <row r="453" spans="1:5" ht="12.75">
      <c r="A453" s="97"/>
      <c r="B453" s="90"/>
      <c r="C453" s="91">
        <v>3110</v>
      </c>
      <c r="D453" s="85" t="s">
        <v>41</v>
      </c>
      <c r="E453" s="87">
        <v>134266</v>
      </c>
    </row>
    <row r="454" spans="1:5" ht="12.75">
      <c r="A454" s="97"/>
      <c r="B454" s="90"/>
      <c r="C454" s="91">
        <v>4010</v>
      </c>
      <c r="D454" s="85" t="s">
        <v>19</v>
      </c>
      <c r="E454" s="87">
        <v>77247</v>
      </c>
    </row>
    <row r="455" spans="1:5" ht="12.75">
      <c r="A455" s="97"/>
      <c r="B455" s="90"/>
      <c r="C455" s="91">
        <v>4040</v>
      </c>
      <c r="D455" s="85" t="s">
        <v>85</v>
      </c>
      <c r="E455" s="87">
        <v>5314</v>
      </c>
    </row>
    <row r="456" spans="1:5" ht="12.75">
      <c r="A456" s="97"/>
      <c r="B456" s="90"/>
      <c r="C456" s="91">
        <v>4110</v>
      </c>
      <c r="D456" s="85" t="s">
        <v>80</v>
      </c>
      <c r="E456" s="87">
        <v>13367</v>
      </c>
    </row>
    <row r="457" spans="1:5" ht="12.75">
      <c r="A457" s="97"/>
      <c r="B457" s="90"/>
      <c r="C457" s="91">
        <v>4120</v>
      </c>
      <c r="D457" s="85" t="s">
        <v>22</v>
      </c>
      <c r="E457" s="87">
        <v>2021</v>
      </c>
    </row>
    <row r="458" spans="1:5" ht="12.75">
      <c r="A458" s="97"/>
      <c r="B458" s="90"/>
      <c r="C458" s="91">
        <v>4170</v>
      </c>
      <c r="D458" s="85" t="s">
        <v>18</v>
      </c>
      <c r="E458" s="87">
        <v>1964</v>
      </c>
    </row>
    <row r="459" spans="1:5" ht="12.75">
      <c r="A459" s="97"/>
      <c r="B459" s="90"/>
      <c r="C459" s="91">
        <v>4210</v>
      </c>
      <c r="D459" s="85" t="s">
        <v>24</v>
      </c>
      <c r="E459" s="87">
        <v>1346</v>
      </c>
    </row>
    <row r="460" spans="1:5" ht="25.5">
      <c r="A460" s="97"/>
      <c r="B460" s="90"/>
      <c r="C460" s="91">
        <v>4240</v>
      </c>
      <c r="D460" s="85" t="s">
        <v>60</v>
      </c>
      <c r="E460" s="86">
        <v>1000</v>
      </c>
    </row>
    <row r="461" spans="1:5" ht="12.75">
      <c r="A461" s="97"/>
      <c r="B461" s="90"/>
      <c r="C461" s="91">
        <v>4270</v>
      </c>
      <c r="D461" s="85" t="s">
        <v>20</v>
      </c>
      <c r="E461" s="86">
        <v>1800</v>
      </c>
    </row>
    <row r="462" spans="1:5" ht="12.75">
      <c r="A462" s="97"/>
      <c r="B462" s="90"/>
      <c r="C462" s="91">
        <v>4280</v>
      </c>
      <c r="D462" s="85" t="s">
        <v>46</v>
      </c>
      <c r="E462" s="86">
        <v>500</v>
      </c>
    </row>
    <row r="463" spans="1:5" ht="12.75">
      <c r="A463" s="97"/>
      <c r="B463" s="90"/>
      <c r="C463" s="91">
        <v>4300</v>
      </c>
      <c r="D463" s="85" t="s">
        <v>21</v>
      </c>
      <c r="E463" s="86">
        <v>1545</v>
      </c>
    </row>
    <row r="464" spans="1:5" ht="12.75">
      <c r="A464" s="97"/>
      <c r="B464" s="90"/>
      <c r="C464" s="91">
        <v>4410</v>
      </c>
      <c r="D464" s="85" t="s">
        <v>39</v>
      </c>
      <c r="E464" s="87">
        <v>500</v>
      </c>
    </row>
    <row r="465" spans="1:5" ht="12.75">
      <c r="A465" s="97"/>
      <c r="B465" s="90"/>
      <c r="C465" s="91">
        <v>4430</v>
      </c>
      <c r="D465" s="85" t="s">
        <v>26</v>
      </c>
      <c r="E465" s="87">
        <v>200</v>
      </c>
    </row>
    <row r="466" spans="1:5" ht="25.5">
      <c r="A466" s="97"/>
      <c r="B466" s="90"/>
      <c r="C466" s="82">
        <v>4440</v>
      </c>
      <c r="D466" s="85" t="s">
        <v>108</v>
      </c>
      <c r="E466" s="87">
        <v>3375</v>
      </c>
    </row>
    <row r="467" spans="1:5" ht="25.5">
      <c r="A467" s="97"/>
      <c r="B467" s="90"/>
      <c r="C467" s="82">
        <v>4740</v>
      </c>
      <c r="D467" s="116" t="s">
        <v>92</v>
      </c>
      <c r="E467" s="87">
        <v>150</v>
      </c>
    </row>
    <row r="468" spans="1:5" ht="25.5">
      <c r="A468" s="97"/>
      <c r="B468" s="93"/>
      <c r="C468" s="108">
        <v>4750</v>
      </c>
      <c r="D468" s="116" t="s">
        <v>93</v>
      </c>
      <c r="E468" s="109">
        <v>350</v>
      </c>
    </row>
    <row r="469" spans="1:5" ht="12.75">
      <c r="A469" s="90"/>
      <c r="B469" s="92">
        <v>85202</v>
      </c>
      <c r="C469" s="82"/>
      <c r="D469" s="81" t="s">
        <v>50</v>
      </c>
      <c r="E469" s="84">
        <f>SUM(E470:E493)</f>
        <v>4398749</v>
      </c>
    </row>
    <row r="470" spans="1:5" ht="25.5">
      <c r="A470" s="97"/>
      <c r="B470" s="88"/>
      <c r="C470" s="91">
        <v>3020</v>
      </c>
      <c r="D470" s="85" t="s">
        <v>57</v>
      </c>
      <c r="E470" s="87">
        <v>5520</v>
      </c>
    </row>
    <row r="471" spans="1:5" ht="12.75">
      <c r="A471" s="97"/>
      <c r="B471" s="90"/>
      <c r="C471" s="91">
        <v>4010</v>
      </c>
      <c r="D471" s="85" t="s">
        <v>19</v>
      </c>
      <c r="E471" s="87">
        <v>2361665</v>
      </c>
    </row>
    <row r="472" spans="1:5" ht="12.75">
      <c r="A472" s="97"/>
      <c r="B472" s="90"/>
      <c r="C472" s="91">
        <v>4040</v>
      </c>
      <c r="D472" s="85" t="s">
        <v>85</v>
      </c>
      <c r="E472" s="87">
        <v>176700</v>
      </c>
    </row>
    <row r="473" spans="1:5" ht="12.75">
      <c r="A473" s="97"/>
      <c r="B473" s="90"/>
      <c r="C473" s="91">
        <v>4110</v>
      </c>
      <c r="D473" s="85" t="s">
        <v>80</v>
      </c>
      <c r="E473" s="87">
        <v>409110</v>
      </c>
    </row>
    <row r="474" spans="1:5" ht="12.75">
      <c r="A474" s="97"/>
      <c r="B474" s="90"/>
      <c r="C474" s="91">
        <v>4120</v>
      </c>
      <c r="D474" s="85" t="s">
        <v>22</v>
      </c>
      <c r="E474" s="87">
        <v>60126</v>
      </c>
    </row>
    <row r="475" spans="1:5" ht="12.75">
      <c r="A475" s="97"/>
      <c r="B475" s="90"/>
      <c r="C475" s="91">
        <v>4170</v>
      </c>
      <c r="D475" s="85" t="s">
        <v>18</v>
      </c>
      <c r="E475" s="87">
        <v>10300</v>
      </c>
    </row>
    <row r="476" spans="1:5" ht="12.75">
      <c r="A476" s="97"/>
      <c r="B476" s="90"/>
      <c r="C476" s="91">
        <v>4210</v>
      </c>
      <c r="D476" s="85" t="s">
        <v>24</v>
      </c>
      <c r="E476" s="87">
        <v>137173</v>
      </c>
    </row>
    <row r="477" spans="1:5" ht="12.75">
      <c r="A477" s="97"/>
      <c r="B477" s="90"/>
      <c r="C477" s="91">
        <v>4220</v>
      </c>
      <c r="D477" s="85" t="s">
        <v>74</v>
      </c>
      <c r="E477" s="87">
        <v>390000</v>
      </c>
    </row>
    <row r="478" spans="1:5" ht="12.75">
      <c r="A478" s="97"/>
      <c r="B478" s="90"/>
      <c r="C478" s="91">
        <v>4230</v>
      </c>
      <c r="D478" s="85" t="s">
        <v>153</v>
      </c>
      <c r="E478" s="87">
        <v>31575</v>
      </c>
    </row>
    <row r="479" spans="1:5" ht="12.75">
      <c r="A479" s="97"/>
      <c r="B479" s="90"/>
      <c r="C479" s="91">
        <v>4260</v>
      </c>
      <c r="D479" s="85" t="s">
        <v>42</v>
      </c>
      <c r="E479" s="87">
        <v>370000</v>
      </c>
    </row>
    <row r="480" spans="1:5" ht="12.75">
      <c r="A480" s="97"/>
      <c r="B480" s="90"/>
      <c r="C480" s="91">
        <v>4270</v>
      </c>
      <c r="D480" s="85" t="s">
        <v>20</v>
      </c>
      <c r="E480" s="87">
        <v>66800</v>
      </c>
    </row>
    <row r="481" spans="1:5" ht="12.75">
      <c r="A481" s="97"/>
      <c r="B481" s="90"/>
      <c r="C481" s="91">
        <v>4280</v>
      </c>
      <c r="D481" s="85" t="s">
        <v>46</v>
      </c>
      <c r="E481" s="87">
        <v>7280</v>
      </c>
    </row>
    <row r="482" spans="1:5" ht="12.75">
      <c r="A482" s="97"/>
      <c r="B482" s="90"/>
      <c r="C482" s="91">
        <v>4300</v>
      </c>
      <c r="D482" s="85" t="s">
        <v>21</v>
      </c>
      <c r="E482" s="87">
        <v>119290</v>
      </c>
    </row>
    <row r="483" spans="1:5" ht="12.75">
      <c r="A483" s="97"/>
      <c r="B483" s="90"/>
      <c r="C483" s="91">
        <v>4350</v>
      </c>
      <c r="D483" s="116" t="s">
        <v>68</v>
      </c>
      <c r="E483" s="87">
        <v>3500</v>
      </c>
    </row>
    <row r="484" spans="1:5" ht="25.5">
      <c r="A484" s="97"/>
      <c r="B484" s="90"/>
      <c r="C484" s="91">
        <v>4360</v>
      </c>
      <c r="D484" s="85" t="s">
        <v>87</v>
      </c>
      <c r="E484" s="87">
        <v>3800</v>
      </c>
    </row>
    <row r="485" spans="1:5" ht="25.5">
      <c r="A485" s="97"/>
      <c r="B485" s="90"/>
      <c r="C485" s="91">
        <v>4370</v>
      </c>
      <c r="D485" s="85" t="s">
        <v>88</v>
      </c>
      <c r="E485" s="87">
        <v>24500</v>
      </c>
    </row>
    <row r="486" spans="1:5" ht="12.75">
      <c r="A486" s="97"/>
      <c r="B486" s="90"/>
      <c r="C486" s="91">
        <v>4410</v>
      </c>
      <c r="D486" s="85" t="s">
        <v>39</v>
      </c>
      <c r="E486" s="87">
        <v>5800</v>
      </c>
    </row>
    <row r="487" spans="1:5" ht="12.75">
      <c r="A487" s="97"/>
      <c r="B487" s="90"/>
      <c r="C487" s="91">
        <v>4430</v>
      </c>
      <c r="D487" s="85" t="s">
        <v>26</v>
      </c>
      <c r="E487" s="87">
        <v>5600</v>
      </c>
    </row>
    <row r="488" spans="1:5" ht="25.5">
      <c r="A488" s="97"/>
      <c r="B488" s="90"/>
      <c r="C488" s="91">
        <v>4440</v>
      </c>
      <c r="D488" s="85" t="s">
        <v>108</v>
      </c>
      <c r="E488" s="87">
        <v>130110</v>
      </c>
    </row>
    <row r="489" spans="1:5" ht="12.75">
      <c r="A489" s="97"/>
      <c r="B489" s="90"/>
      <c r="C489" s="91">
        <v>4480</v>
      </c>
      <c r="D489" s="85" t="s">
        <v>90</v>
      </c>
      <c r="E489" s="87">
        <v>17000</v>
      </c>
    </row>
    <row r="490" spans="1:5" ht="25.5">
      <c r="A490" s="97"/>
      <c r="B490" s="90"/>
      <c r="C490" s="91">
        <v>4700</v>
      </c>
      <c r="D490" s="116" t="s">
        <v>237</v>
      </c>
      <c r="E490" s="87">
        <v>4000</v>
      </c>
    </row>
    <row r="491" spans="1:5" ht="25.5">
      <c r="A491" s="97"/>
      <c r="B491" s="90"/>
      <c r="C491" s="91">
        <v>4740</v>
      </c>
      <c r="D491" s="85" t="s">
        <v>92</v>
      </c>
      <c r="E491" s="87">
        <v>4900</v>
      </c>
    </row>
    <row r="492" spans="1:5" ht="25.5">
      <c r="A492" s="97"/>
      <c r="B492" s="90"/>
      <c r="C492" s="91">
        <v>4750</v>
      </c>
      <c r="D492" s="85" t="s">
        <v>93</v>
      </c>
      <c r="E492" s="87">
        <v>9000</v>
      </c>
    </row>
    <row r="493" spans="1:5" ht="25.5">
      <c r="A493" s="97"/>
      <c r="B493" s="93"/>
      <c r="C493" s="114">
        <v>6060</v>
      </c>
      <c r="D493" s="116" t="s">
        <v>23</v>
      </c>
      <c r="E493" s="110">
        <v>45000</v>
      </c>
    </row>
    <row r="494" spans="1:5" ht="12.75">
      <c r="A494" s="90"/>
      <c r="B494" s="92">
        <v>85203</v>
      </c>
      <c r="C494" s="82"/>
      <c r="D494" s="81" t="s">
        <v>154</v>
      </c>
      <c r="E494" s="84">
        <f>SUM(E495:E512)</f>
        <v>430000</v>
      </c>
    </row>
    <row r="495" spans="1:5" ht="25.5">
      <c r="A495" s="97"/>
      <c r="B495" s="88"/>
      <c r="C495" s="91">
        <v>3020</v>
      </c>
      <c r="D495" s="85" t="s">
        <v>57</v>
      </c>
      <c r="E495" s="87">
        <v>640</v>
      </c>
    </row>
    <row r="496" spans="1:5" ht="12.75">
      <c r="A496" s="97"/>
      <c r="B496" s="90"/>
      <c r="C496" s="91">
        <v>4010</v>
      </c>
      <c r="D496" s="85" t="s">
        <v>19</v>
      </c>
      <c r="E496" s="87">
        <v>203373</v>
      </c>
    </row>
    <row r="497" spans="1:5" ht="12.75">
      <c r="A497" s="97"/>
      <c r="B497" s="90"/>
      <c r="C497" s="91">
        <v>4040</v>
      </c>
      <c r="D497" s="85" t="s">
        <v>85</v>
      </c>
      <c r="E497" s="87">
        <v>12761</v>
      </c>
    </row>
    <row r="498" spans="1:5" ht="12.75">
      <c r="A498" s="97"/>
      <c r="B498" s="90"/>
      <c r="C498" s="91">
        <v>4110</v>
      </c>
      <c r="D498" s="85" t="s">
        <v>80</v>
      </c>
      <c r="E498" s="87">
        <v>35445</v>
      </c>
    </row>
    <row r="499" spans="1:5" ht="12.75">
      <c r="A499" s="97"/>
      <c r="B499" s="90"/>
      <c r="C499" s="91">
        <v>4120</v>
      </c>
      <c r="D499" s="85" t="s">
        <v>22</v>
      </c>
      <c r="E499" s="87">
        <v>5296</v>
      </c>
    </row>
    <row r="500" spans="1:5" ht="12.75">
      <c r="A500" s="97"/>
      <c r="B500" s="90"/>
      <c r="C500" s="91">
        <v>4170</v>
      </c>
      <c r="D500" s="85" t="s">
        <v>18</v>
      </c>
      <c r="E500" s="87">
        <v>10000</v>
      </c>
    </row>
    <row r="501" spans="1:5" ht="12.75">
      <c r="A501" s="97"/>
      <c r="B501" s="90"/>
      <c r="C501" s="91">
        <v>4210</v>
      </c>
      <c r="D501" s="85" t="s">
        <v>24</v>
      </c>
      <c r="E501" s="87">
        <v>42796</v>
      </c>
    </row>
    <row r="502" spans="1:5" ht="12.75">
      <c r="A502" s="97"/>
      <c r="B502" s="90"/>
      <c r="C502" s="91">
        <v>4260</v>
      </c>
      <c r="D502" s="85" t="s">
        <v>42</v>
      </c>
      <c r="E502" s="87">
        <v>26000</v>
      </c>
    </row>
    <row r="503" spans="1:5" ht="12.75">
      <c r="A503" s="97"/>
      <c r="B503" s="90"/>
      <c r="C503" s="91">
        <v>4270</v>
      </c>
      <c r="D503" s="85" t="s">
        <v>20</v>
      </c>
      <c r="E503" s="87">
        <v>35000</v>
      </c>
    </row>
    <row r="504" spans="1:5" ht="12.75">
      <c r="A504" s="97"/>
      <c r="B504" s="90"/>
      <c r="C504" s="91">
        <v>4280</v>
      </c>
      <c r="D504" s="85" t="s">
        <v>46</v>
      </c>
      <c r="E504" s="86">
        <v>300</v>
      </c>
    </row>
    <row r="505" spans="1:5" ht="12.75">
      <c r="A505" s="97"/>
      <c r="B505" s="90"/>
      <c r="C505" s="91">
        <v>4300</v>
      </c>
      <c r="D505" s="85" t="s">
        <v>21</v>
      </c>
      <c r="E505" s="87">
        <v>32000</v>
      </c>
    </row>
    <row r="506" spans="1:5" ht="12.75">
      <c r="A506" s="97"/>
      <c r="B506" s="90"/>
      <c r="C506" s="91">
        <v>4350</v>
      </c>
      <c r="D506" s="85" t="s">
        <v>68</v>
      </c>
      <c r="E506" s="87">
        <v>2039</v>
      </c>
    </row>
    <row r="507" spans="1:5" ht="25.5">
      <c r="A507" s="97"/>
      <c r="B507" s="90"/>
      <c r="C507" s="91">
        <v>4370</v>
      </c>
      <c r="D507" s="85" t="s">
        <v>88</v>
      </c>
      <c r="E507" s="87">
        <v>3500</v>
      </c>
    </row>
    <row r="508" spans="1:5" ht="12.75">
      <c r="A508" s="97"/>
      <c r="B508" s="90"/>
      <c r="C508" s="91">
        <v>4410</v>
      </c>
      <c r="D508" s="85" t="s">
        <v>39</v>
      </c>
      <c r="E508" s="87">
        <v>5000</v>
      </c>
    </row>
    <row r="509" spans="1:5" ht="12.75">
      <c r="A509" s="97"/>
      <c r="B509" s="90"/>
      <c r="C509" s="91">
        <v>4430</v>
      </c>
      <c r="D509" s="85" t="s">
        <v>26</v>
      </c>
      <c r="E509" s="86">
        <v>600</v>
      </c>
    </row>
    <row r="510" spans="1:5" ht="25.5">
      <c r="A510" s="97"/>
      <c r="B510" s="90"/>
      <c r="C510" s="91">
        <v>4440</v>
      </c>
      <c r="D510" s="85" t="s">
        <v>108</v>
      </c>
      <c r="E510" s="87">
        <v>8250</v>
      </c>
    </row>
    <row r="511" spans="1:5" ht="25.5">
      <c r="A511" s="97"/>
      <c r="B511" s="90"/>
      <c r="C511" s="91">
        <v>4740</v>
      </c>
      <c r="D511" s="85" t="s">
        <v>92</v>
      </c>
      <c r="E511" s="87">
        <v>1000</v>
      </c>
    </row>
    <row r="512" spans="1:5" ht="25.5">
      <c r="A512" s="97"/>
      <c r="B512" s="93"/>
      <c r="C512" s="91">
        <v>4750</v>
      </c>
      <c r="D512" s="85" t="s">
        <v>93</v>
      </c>
      <c r="E512" s="87">
        <v>6000</v>
      </c>
    </row>
    <row r="513" spans="1:5" ht="12.75">
      <c r="A513" s="90"/>
      <c r="B513" s="92">
        <v>85204</v>
      </c>
      <c r="C513" s="82"/>
      <c r="D513" s="81" t="s">
        <v>155</v>
      </c>
      <c r="E513" s="84">
        <f>SUM(E514:E517)</f>
        <v>2374344</v>
      </c>
    </row>
    <row r="514" spans="1:5" ht="51">
      <c r="A514" s="97"/>
      <c r="B514" s="88"/>
      <c r="C514" s="91">
        <v>2310</v>
      </c>
      <c r="D514" s="85" t="s">
        <v>70</v>
      </c>
      <c r="E514" s="87">
        <v>11047</v>
      </c>
    </row>
    <row r="515" spans="1:5" ht="51">
      <c r="A515" s="97"/>
      <c r="B515" s="90"/>
      <c r="C515" s="91">
        <v>2320</v>
      </c>
      <c r="D515" s="85" t="s">
        <v>151</v>
      </c>
      <c r="E515" s="87">
        <v>91804</v>
      </c>
    </row>
    <row r="516" spans="1:5" ht="38.25">
      <c r="A516" s="97"/>
      <c r="B516" s="90"/>
      <c r="C516" s="91">
        <v>2820</v>
      </c>
      <c r="D516" s="85" t="s">
        <v>113</v>
      </c>
      <c r="E516" s="87"/>
    </row>
    <row r="517" spans="1:5" ht="12.75">
      <c r="A517" s="97"/>
      <c r="B517" s="90"/>
      <c r="C517" s="91">
        <v>3110</v>
      </c>
      <c r="D517" s="85" t="s">
        <v>41</v>
      </c>
      <c r="E517" s="87">
        <v>2271493</v>
      </c>
    </row>
    <row r="518" spans="1:5" ht="12.75">
      <c r="A518" s="90"/>
      <c r="B518" s="92">
        <v>85218</v>
      </c>
      <c r="C518" s="82"/>
      <c r="D518" s="81" t="s">
        <v>27</v>
      </c>
      <c r="E518" s="84">
        <f>SUM(E519:E538)</f>
        <v>439463</v>
      </c>
    </row>
    <row r="519" spans="1:5" ht="12.75">
      <c r="A519" s="97"/>
      <c r="B519" s="88"/>
      <c r="C519" s="91">
        <v>4010</v>
      </c>
      <c r="D519" s="85" t="s">
        <v>19</v>
      </c>
      <c r="E519" s="87">
        <v>246555</v>
      </c>
    </row>
    <row r="520" spans="1:5" ht="12.75">
      <c r="A520" s="97"/>
      <c r="B520" s="90"/>
      <c r="C520" s="91">
        <v>4040</v>
      </c>
      <c r="D520" s="85" t="s">
        <v>85</v>
      </c>
      <c r="E520" s="87">
        <v>20638</v>
      </c>
    </row>
    <row r="521" spans="1:5" ht="12.75">
      <c r="A521" s="97"/>
      <c r="B521" s="90"/>
      <c r="C521" s="91">
        <v>4110</v>
      </c>
      <c r="D521" s="85" t="s">
        <v>80</v>
      </c>
      <c r="E521" s="87">
        <v>39300</v>
      </c>
    </row>
    <row r="522" spans="1:5" ht="12.75">
      <c r="A522" s="97"/>
      <c r="B522" s="90"/>
      <c r="C522" s="91">
        <v>4120</v>
      </c>
      <c r="D522" s="85" t="s">
        <v>22</v>
      </c>
      <c r="E522" s="87">
        <v>6300</v>
      </c>
    </row>
    <row r="523" spans="1:5" ht="12.75">
      <c r="A523" s="97"/>
      <c r="B523" s="90"/>
      <c r="C523" s="91">
        <v>4170</v>
      </c>
      <c r="D523" s="85" t="s">
        <v>18</v>
      </c>
      <c r="E523" s="87">
        <v>7600</v>
      </c>
    </row>
    <row r="524" spans="1:5" ht="12.75">
      <c r="A524" s="97"/>
      <c r="B524" s="90"/>
      <c r="C524" s="91">
        <v>4210</v>
      </c>
      <c r="D524" s="85" t="s">
        <v>24</v>
      </c>
      <c r="E524" s="87">
        <v>15040</v>
      </c>
    </row>
    <row r="525" spans="1:5" ht="12.75">
      <c r="A525" s="97"/>
      <c r="B525" s="90"/>
      <c r="C525" s="91">
        <v>4260</v>
      </c>
      <c r="D525" s="85" t="s">
        <v>42</v>
      </c>
      <c r="E525" s="87">
        <v>22630</v>
      </c>
    </row>
    <row r="526" spans="1:5" ht="12.75">
      <c r="A526" s="97"/>
      <c r="B526" s="90"/>
      <c r="C526" s="91">
        <v>4270</v>
      </c>
      <c r="D526" s="116" t="s">
        <v>20</v>
      </c>
      <c r="E526" s="87">
        <v>2000</v>
      </c>
    </row>
    <row r="527" spans="1:5" ht="12.75">
      <c r="A527" s="97"/>
      <c r="B527" s="90"/>
      <c r="C527" s="91">
        <v>4280</v>
      </c>
      <c r="D527" s="85" t="s">
        <v>46</v>
      </c>
      <c r="E527" s="86">
        <v>600</v>
      </c>
    </row>
    <row r="528" spans="1:5" ht="12.75">
      <c r="A528" s="97"/>
      <c r="B528" s="90"/>
      <c r="C528" s="91">
        <v>4300</v>
      </c>
      <c r="D528" s="85" t="s">
        <v>21</v>
      </c>
      <c r="E528" s="87">
        <v>47000</v>
      </c>
    </row>
    <row r="529" spans="1:5" ht="12.75">
      <c r="A529" s="97"/>
      <c r="B529" s="90"/>
      <c r="C529" s="91">
        <v>4350</v>
      </c>
      <c r="D529" s="85" t="s">
        <v>68</v>
      </c>
      <c r="E529" s="86">
        <v>1750</v>
      </c>
    </row>
    <row r="530" spans="1:5" ht="25.5">
      <c r="A530" s="97"/>
      <c r="B530" s="90"/>
      <c r="C530" s="91">
        <v>4360</v>
      </c>
      <c r="D530" s="85" t="s">
        <v>87</v>
      </c>
      <c r="E530" s="87">
        <v>1400</v>
      </c>
    </row>
    <row r="531" spans="1:5" ht="25.5">
      <c r="A531" s="97"/>
      <c r="B531" s="90"/>
      <c r="C531" s="91">
        <v>4370</v>
      </c>
      <c r="D531" s="85" t="s">
        <v>88</v>
      </c>
      <c r="E531" s="87">
        <v>7000</v>
      </c>
    </row>
    <row r="532" spans="1:5" ht="12.75">
      <c r="A532" s="97"/>
      <c r="B532" s="90"/>
      <c r="C532" s="91">
        <v>4410</v>
      </c>
      <c r="D532" s="85" t="s">
        <v>39</v>
      </c>
      <c r="E532" s="87">
        <v>2500</v>
      </c>
    </row>
    <row r="533" spans="1:5" ht="12.75">
      <c r="A533" s="97"/>
      <c r="B533" s="90"/>
      <c r="C533" s="91">
        <v>4430</v>
      </c>
      <c r="D533" s="116" t="s">
        <v>26</v>
      </c>
      <c r="E533" s="87">
        <v>500</v>
      </c>
    </row>
    <row r="534" spans="1:5" ht="25.5">
      <c r="A534" s="97"/>
      <c r="B534" s="90"/>
      <c r="C534" s="91">
        <v>4440</v>
      </c>
      <c r="D534" s="85" t="s">
        <v>108</v>
      </c>
      <c r="E534" s="87">
        <v>7950</v>
      </c>
    </row>
    <row r="535" spans="1:5" ht="12.75">
      <c r="A535" s="97"/>
      <c r="B535" s="90"/>
      <c r="C535" s="91">
        <v>4480</v>
      </c>
      <c r="D535" s="85" t="s">
        <v>90</v>
      </c>
      <c r="E535" s="87">
        <v>2700</v>
      </c>
    </row>
    <row r="536" spans="1:5" ht="25.5">
      <c r="A536" s="97"/>
      <c r="B536" s="90"/>
      <c r="C536" s="91">
        <v>4700</v>
      </c>
      <c r="D536" s="85" t="s">
        <v>91</v>
      </c>
      <c r="E536" s="87">
        <v>3000</v>
      </c>
    </row>
    <row r="537" spans="1:5" ht="25.5">
      <c r="A537" s="97"/>
      <c r="B537" s="90"/>
      <c r="C537" s="91">
        <v>4740</v>
      </c>
      <c r="D537" s="85" t="s">
        <v>92</v>
      </c>
      <c r="E537" s="87">
        <v>3000</v>
      </c>
    </row>
    <row r="538" spans="1:5" ht="25.5">
      <c r="A538" s="97"/>
      <c r="B538" s="93"/>
      <c r="C538" s="91">
        <v>4750</v>
      </c>
      <c r="D538" s="85" t="s">
        <v>93</v>
      </c>
      <c r="E538" s="87">
        <v>2000</v>
      </c>
    </row>
    <row r="539" spans="1:5" ht="38.25">
      <c r="A539" s="90"/>
      <c r="B539" s="92">
        <v>85220</v>
      </c>
      <c r="C539" s="82"/>
      <c r="D539" s="81" t="s">
        <v>156</v>
      </c>
      <c r="E539" s="84">
        <f>SUM(E540:E545)</f>
        <v>48780</v>
      </c>
    </row>
    <row r="540" spans="1:5" ht="12.75">
      <c r="A540" s="97"/>
      <c r="B540" s="88"/>
      <c r="C540" s="91">
        <v>4010</v>
      </c>
      <c r="D540" s="85" t="s">
        <v>19</v>
      </c>
      <c r="E540" s="98">
        <v>19200</v>
      </c>
    </row>
    <row r="541" spans="1:5" ht="12.75">
      <c r="A541" s="97"/>
      <c r="B541" s="90"/>
      <c r="C541" s="91">
        <v>4110</v>
      </c>
      <c r="D541" s="85" t="s">
        <v>80</v>
      </c>
      <c r="E541" s="98">
        <v>3600</v>
      </c>
    </row>
    <row r="542" spans="1:5" ht="12.75">
      <c r="A542" s="97"/>
      <c r="B542" s="90"/>
      <c r="C542" s="91">
        <v>4120</v>
      </c>
      <c r="D542" s="85" t="s">
        <v>22</v>
      </c>
      <c r="E542" s="98">
        <v>480</v>
      </c>
    </row>
    <row r="543" spans="1:5" ht="12.75">
      <c r="A543" s="97"/>
      <c r="B543" s="90"/>
      <c r="C543" s="91">
        <v>4170</v>
      </c>
      <c r="D543" s="85" t="s">
        <v>18</v>
      </c>
      <c r="E543" s="87">
        <v>18000</v>
      </c>
    </row>
    <row r="544" spans="1:5" ht="12.75">
      <c r="A544" s="97"/>
      <c r="B544" s="90"/>
      <c r="C544" s="91">
        <v>4210</v>
      </c>
      <c r="D544" s="85" t="s">
        <v>24</v>
      </c>
      <c r="E544" s="87">
        <v>1000</v>
      </c>
    </row>
    <row r="545" spans="1:5" ht="12.75">
      <c r="A545" s="97"/>
      <c r="B545" s="90"/>
      <c r="C545" s="91">
        <v>4260</v>
      </c>
      <c r="D545" s="85" t="s">
        <v>42</v>
      </c>
      <c r="E545" s="87">
        <v>6500</v>
      </c>
    </row>
    <row r="546" spans="1:5" ht="25.5">
      <c r="A546" s="93">
        <v>853</v>
      </c>
      <c r="B546" s="93"/>
      <c r="C546" s="82"/>
      <c r="D546" s="81" t="s">
        <v>157</v>
      </c>
      <c r="E546" s="84">
        <f>SUM(E550+E547)</f>
        <v>2564850</v>
      </c>
    </row>
    <row r="547" spans="1:5" ht="25.5">
      <c r="A547" s="97"/>
      <c r="B547" s="82">
        <v>85311</v>
      </c>
      <c r="C547" s="82"/>
      <c r="D547" s="81" t="s">
        <v>240</v>
      </c>
      <c r="E547" s="84">
        <f>SUM(E548:E549)</f>
        <v>178800</v>
      </c>
    </row>
    <row r="548" spans="1:5" ht="38.25">
      <c r="A548" s="115"/>
      <c r="B548" s="90"/>
      <c r="C548" s="82">
        <v>2580</v>
      </c>
      <c r="D548" s="116" t="s">
        <v>241</v>
      </c>
      <c r="E548" s="98">
        <v>89400</v>
      </c>
    </row>
    <row r="549" spans="1:5" ht="12.75">
      <c r="A549" s="115"/>
      <c r="B549" s="93"/>
      <c r="C549" s="82">
        <v>4300</v>
      </c>
      <c r="D549" s="85" t="s">
        <v>21</v>
      </c>
      <c r="E549" s="98">
        <v>89400</v>
      </c>
    </row>
    <row r="550" spans="1:5" ht="12.75">
      <c r="A550" s="115"/>
      <c r="B550" s="82">
        <v>85333</v>
      </c>
      <c r="C550" s="82"/>
      <c r="D550" s="81" t="s">
        <v>51</v>
      </c>
      <c r="E550" s="84">
        <f>SUM(E551:E570)</f>
        <v>2386050</v>
      </c>
    </row>
    <row r="551" spans="1:5" ht="25.5">
      <c r="A551" s="115"/>
      <c r="B551" s="88"/>
      <c r="C551" s="91">
        <v>3020</v>
      </c>
      <c r="D551" s="85" t="s">
        <v>57</v>
      </c>
      <c r="E551" s="86">
        <v>4100</v>
      </c>
    </row>
    <row r="552" spans="1:5" ht="12.75">
      <c r="A552" s="97"/>
      <c r="B552" s="90"/>
      <c r="C552" s="91">
        <v>4010</v>
      </c>
      <c r="D552" s="85" t="s">
        <v>19</v>
      </c>
      <c r="E552" s="87">
        <v>1624198</v>
      </c>
    </row>
    <row r="553" spans="1:5" ht="12.75">
      <c r="A553" s="97"/>
      <c r="B553" s="90"/>
      <c r="C553" s="91">
        <v>4018</v>
      </c>
      <c r="D553" s="85" t="s">
        <v>19</v>
      </c>
      <c r="E553" s="87"/>
    </row>
    <row r="554" spans="1:5" ht="12.75">
      <c r="A554" s="97"/>
      <c r="B554" s="90"/>
      <c r="C554" s="91">
        <v>4040</v>
      </c>
      <c r="D554" s="85" t="s">
        <v>85</v>
      </c>
      <c r="E554" s="87">
        <v>106692</v>
      </c>
    </row>
    <row r="555" spans="1:5" ht="12.75">
      <c r="A555" s="97"/>
      <c r="B555" s="90"/>
      <c r="C555" s="91">
        <v>4110</v>
      </c>
      <c r="D555" s="85" t="s">
        <v>80</v>
      </c>
      <c r="E555" s="87">
        <v>258205</v>
      </c>
    </row>
    <row r="556" spans="1:5" ht="12.75">
      <c r="A556" s="97"/>
      <c r="B556" s="90"/>
      <c r="C556" s="91">
        <v>4120</v>
      </c>
      <c r="D556" s="85" t="s">
        <v>22</v>
      </c>
      <c r="E556" s="87">
        <v>41895</v>
      </c>
    </row>
    <row r="557" spans="1:5" ht="12.75">
      <c r="A557" s="97"/>
      <c r="B557" s="90"/>
      <c r="C557" s="91">
        <v>4170</v>
      </c>
      <c r="D557" s="85" t="s">
        <v>18</v>
      </c>
      <c r="E557" s="87">
        <v>18000</v>
      </c>
    </row>
    <row r="558" spans="1:5" ht="12.75">
      <c r="A558" s="97"/>
      <c r="B558" s="90"/>
      <c r="C558" s="91">
        <v>4210</v>
      </c>
      <c r="D558" s="85" t="s">
        <v>24</v>
      </c>
      <c r="E558" s="87">
        <v>79440</v>
      </c>
    </row>
    <row r="559" spans="1:5" ht="12.75">
      <c r="A559" s="97"/>
      <c r="B559" s="90"/>
      <c r="C559" s="91">
        <v>4260</v>
      </c>
      <c r="D559" s="85" t="s">
        <v>42</v>
      </c>
      <c r="E559" s="87">
        <v>28500</v>
      </c>
    </row>
    <row r="560" spans="1:5" ht="12.75">
      <c r="A560" s="97"/>
      <c r="B560" s="90"/>
      <c r="C560" s="91">
        <v>4270</v>
      </c>
      <c r="D560" s="85" t="s">
        <v>20</v>
      </c>
      <c r="E560" s="87">
        <v>16000</v>
      </c>
    </row>
    <row r="561" spans="1:5" ht="12.75">
      <c r="A561" s="97"/>
      <c r="B561" s="90"/>
      <c r="C561" s="91">
        <v>4280</v>
      </c>
      <c r="D561" s="85" t="s">
        <v>46</v>
      </c>
      <c r="E561" s="87">
        <v>2000</v>
      </c>
    </row>
    <row r="562" spans="1:5" ht="12.75">
      <c r="A562" s="97"/>
      <c r="B562" s="90"/>
      <c r="C562" s="91">
        <v>4300</v>
      </c>
      <c r="D562" s="85" t="s">
        <v>21</v>
      </c>
      <c r="E562" s="87">
        <v>1500</v>
      </c>
    </row>
    <row r="563" spans="1:5" ht="25.5">
      <c r="A563" s="97"/>
      <c r="B563" s="90"/>
      <c r="C563" s="91">
        <v>4360</v>
      </c>
      <c r="D563" s="85" t="s">
        <v>87</v>
      </c>
      <c r="E563" s="87">
        <v>4500</v>
      </c>
    </row>
    <row r="564" spans="1:5" ht="25.5">
      <c r="A564" s="97"/>
      <c r="B564" s="90"/>
      <c r="C564" s="91">
        <v>4370</v>
      </c>
      <c r="D564" s="85" t="s">
        <v>88</v>
      </c>
      <c r="E564" s="87">
        <v>11400</v>
      </c>
    </row>
    <row r="565" spans="1:5" ht="25.5">
      <c r="A565" s="97"/>
      <c r="B565" s="90"/>
      <c r="C565" s="91">
        <v>4400</v>
      </c>
      <c r="D565" s="85" t="s">
        <v>89</v>
      </c>
      <c r="E565" s="87">
        <v>109620</v>
      </c>
    </row>
    <row r="566" spans="1:5" ht="12.75">
      <c r="A566" s="97"/>
      <c r="B566" s="90"/>
      <c r="C566" s="91">
        <v>4410</v>
      </c>
      <c r="D566" s="85" t="s">
        <v>39</v>
      </c>
      <c r="E566" s="87">
        <v>14000</v>
      </c>
    </row>
    <row r="567" spans="1:5" ht="25.5">
      <c r="A567" s="97"/>
      <c r="B567" s="90"/>
      <c r="C567" s="91">
        <v>4440</v>
      </c>
      <c r="D567" s="85" t="s">
        <v>108</v>
      </c>
      <c r="E567" s="87">
        <v>57000</v>
      </c>
    </row>
    <row r="568" spans="1:5" ht="25.5">
      <c r="A568" s="97"/>
      <c r="B568" s="90"/>
      <c r="C568" s="91">
        <v>4700</v>
      </c>
      <c r="D568" s="85" t="s">
        <v>91</v>
      </c>
      <c r="E568" s="87">
        <v>5000</v>
      </c>
    </row>
    <row r="569" spans="1:5" ht="25.5">
      <c r="A569" s="97"/>
      <c r="B569" s="90"/>
      <c r="C569" s="91">
        <v>4740</v>
      </c>
      <c r="D569" s="85" t="s">
        <v>92</v>
      </c>
      <c r="E569" s="87">
        <v>2000</v>
      </c>
    </row>
    <row r="570" spans="1:5" ht="25.5">
      <c r="A570" s="97"/>
      <c r="B570" s="90"/>
      <c r="C570" s="91">
        <v>4750</v>
      </c>
      <c r="D570" s="85" t="s">
        <v>93</v>
      </c>
      <c r="E570" s="87">
        <v>2000</v>
      </c>
    </row>
    <row r="571" spans="1:5" ht="12.75">
      <c r="A571" s="82">
        <v>854</v>
      </c>
      <c r="B571" s="82"/>
      <c r="C571" s="82"/>
      <c r="D571" s="81" t="s">
        <v>158</v>
      </c>
      <c r="E571" s="84">
        <f>SUM(E572,E586,E607,E628,E649,E666,E668,E680,E682)</f>
        <v>2866094</v>
      </c>
    </row>
    <row r="572" spans="1:5" ht="12.75">
      <c r="A572" s="88"/>
      <c r="B572" s="89">
        <v>85401</v>
      </c>
      <c r="C572" s="82"/>
      <c r="D572" s="81" t="s">
        <v>64</v>
      </c>
      <c r="E572" s="84">
        <f>SUM(E573:E585)</f>
        <v>44458</v>
      </c>
    </row>
    <row r="573" spans="1:5" ht="25.5">
      <c r="A573" s="97"/>
      <c r="B573" s="88"/>
      <c r="C573" s="91">
        <v>3020</v>
      </c>
      <c r="D573" s="85" t="s">
        <v>57</v>
      </c>
      <c r="E573" s="87">
        <v>58</v>
      </c>
    </row>
    <row r="574" spans="1:5" ht="12.75">
      <c r="A574" s="97"/>
      <c r="B574" s="90"/>
      <c r="C574" s="91">
        <v>4010</v>
      </c>
      <c r="D574" s="85" t="s">
        <v>19</v>
      </c>
      <c r="E574" s="87">
        <v>30644</v>
      </c>
    </row>
    <row r="575" spans="1:5" ht="12.75">
      <c r="A575" s="97"/>
      <c r="B575" s="90"/>
      <c r="C575" s="91">
        <v>4040</v>
      </c>
      <c r="D575" s="85" t="s">
        <v>85</v>
      </c>
      <c r="E575" s="87">
        <v>2969</v>
      </c>
    </row>
    <row r="576" spans="1:5" ht="12.75">
      <c r="A576" s="97"/>
      <c r="B576" s="90"/>
      <c r="C576" s="91">
        <v>4110</v>
      </c>
      <c r="D576" s="85" t="s">
        <v>80</v>
      </c>
      <c r="E576" s="87">
        <v>5080</v>
      </c>
    </row>
    <row r="577" spans="1:5" ht="12.75">
      <c r="A577" s="97"/>
      <c r="B577" s="90"/>
      <c r="C577" s="91">
        <v>4120</v>
      </c>
      <c r="D577" s="85" t="s">
        <v>22</v>
      </c>
      <c r="E577" s="87">
        <v>824</v>
      </c>
    </row>
    <row r="578" spans="1:5" ht="12.75">
      <c r="A578" s="97"/>
      <c r="B578" s="90"/>
      <c r="C578" s="91">
        <v>4210</v>
      </c>
      <c r="D578" s="85" t="s">
        <v>24</v>
      </c>
      <c r="E578" s="87">
        <v>800</v>
      </c>
    </row>
    <row r="579" spans="1:5" ht="25.5">
      <c r="A579" s="97"/>
      <c r="B579" s="90"/>
      <c r="C579" s="91">
        <v>4240</v>
      </c>
      <c r="D579" s="85" t="s">
        <v>60</v>
      </c>
      <c r="E579" s="87">
        <v>500</v>
      </c>
    </row>
    <row r="580" spans="1:5" ht="12.75">
      <c r="A580" s="97"/>
      <c r="B580" s="90"/>
      <c r="C580" s="91">
        <v>4280</v>
      </c>
      <c r="D580" s="85" t="s">
        <v>46</v>
      </c>
      <c r="E580" s="87">
        <v>50</v>
      </c>
    </row>
    <row r="581" spans="1:5" ht="25.5">
      <c r="A581" s="97"/>
      <c r="B581" s="90"/>
      <c r="C581" s="91">
        <v>4370</v>
      </c>
      <c r="D581" s="85" t="s">
        <v>88</v>
      </c>
      <c r="E581" s="87">
        <v>100</v>
      </c>
    </row>
    <row r="582" spans="1:5" ht="12.75">
      <c r="A582" s="97"/>
      <c r="B582" s="90"/>
      <c r="C582" s="91">
        <v>4410</v>
      </c>
      <c r="D582" s="85" t="s">
        <v>39</v>
      </c>
      <c r="E582" s="87">
        <v>100</v>
      </c>
    </row>
    <row r="583" spans="1:5" ht="25.5">
      <c r="A583" s="97"/>
      <c r="B583" s="90"/>
      <c r="C583" s="91">
        <v>4440</v>
      </c>
      <c r="D583" s="85" t="s">
        <v>108</v>
      </c>
      <c r="E583" s="87">
        <v>3183</v>
      </c>
    </row>
    <row r="584" spans="1:5" ht="25.5">
      <c r="A584" s="97"/>
      <c r="B584" s="90"/>
      <c r="C584" s="91">
        <v>4740</v>
      </c>
      <c r="D584" s="85" t="s">
        <v>92</v>
      </c>
      <c r="E584" s="87">
        <v>50</v>
      </c>
    </row>
    <row r="585" spans="1:5" ht="25.5">
      <c r="A585" s="97"/>
      <c r="B585" s="93"/>
      <c r="C585" s="114">
        <v>4750</v>
      </c>
      <c r="D585" s="85" t="s">
        <v>93</v>
      </c>
      <c r="E585" s="110">
        <v>100</v>
      </c>
    </row>
    <row r="586" spans="1:5" ht="25.5">
      <c r="A586" s="90"/>
      <c r="B586" s="92">
        <v>85403</v>
      </c>
      <c r="C586" s="82"/>
      <c r="D586" s="81" t="s">
        <v>159</v>
      </c>
      <c r="E586" s="84">
        <f>SUM(E587:E606)</f>
        <v>661642</v>
      </c>
    </row>
    <row r="587" spans="1:5" ht="25.5">
      <c r="A587" s="97"/>
      <c r="B587" s="88"/>
      <c r="C587" s="91">
        <v>3020</v>
      </c>
      <c r="D587" s="85" t="s">
        <v>57</v>
      </c>
      <c r="E587" s="87">
        <v>1319</v>
      </c>
    </row>
    <row r="588" spans="1:5" ht="12.75">
      <c r="A588" s="97"/>
      <c r="B588" s="90"/>
      <c r="C588" s="91">
        <v>4010</v>
      </c>
      <c r="D588" s="85" t="s">
        <v>19</v>
      </c>
      <c r="E588" s="87">
        <v>372019</v>
      </c>
    </row>
    <row r="589" spans="1:5" ht="12.75">
      <c r="A589" s="97"/>
      <c r="B589" s="90"/>
      <c r="C589" s="91">
        <v>4040</v>
      </c>
      <c r="D589" s="85" t="s">
        <v>85</v>
      </c>
      <c r="E589" s="87">
        <v>43431</v>
      </c>
    </row>
    <row r="590" spans="1:5" ht="12.75">
      <c r="A590" s="97"/>
      <c r="B590" s="90"/>
      <c r="C590" s="91">
        <v>4110</v>
      </c>
      <c r="D590" s="85" t="s">
        <v>80</v>
      </c>
      <c r="E590" s="87">
        <v>58652</v>
      </c>
    </row>
    <row r="591" spans="1:5" ht="12.75">
      <c r="A591" s="97"/>
      <c r="B591" s="90"/>
      <c r="C591" s="91">
        <v>4120</v>
      </c>
      <c r="D591" s="85" t="s">
        <v>22</v>
      </c>
      <c r="E591" s="87">
        <v>10179</v>
      </c>
    </row>
    <row r="592" spans="1:5" ht="12.75">
      <c r="A592" s="97"/>
      <c r="B592" s="90"/>
      <c r="C592" s="91">
        <v>4210</v>
      </c>
      <c r="D592" s="85" t="s">
        <v>24</v>
      </c>
      <c r="E592" s="87">
        <v>57450</v>
      </c>
    </row>
    <row r="593" spans="1:5" ht="25.5">
      <c r="A593" s="97"/>
      <c r="B593" s="90"/>
      <c r="C593" s="91">
        <v>4240</v>
      </c>
      <c r="D593" s="85" t="s">
        <v>60</v>
      </c>
      <c r="E593" s="87">
        <v>7000</v>
      </c>
    </row>
    <row r="594" spans="1:5" ht="12.75">
      <c r="A594" s="97"/>
      <c r="B594" s="90"/>
      <c r="C594" s="91">
        <v>4260</v>
      </c>
      <c r="D594" s="85" t="s">
        <v>42</v>
      </c>
      <c r="E594" s="87">
        <v>58300</v>
      </c>
    </row>
    <row r="595" spans="1:5" ht="12.75">
      <c r="A595" s="97"/>
      <c r="B595" s="90"/>
      <c r="C595" s="91">
        <v>4270</v>
      </c>
      <c r="D595" s="85" t="s">
        <v>20</v>
      </c>
      <c r="E595" s="87">
        <v>6700</v>
      </c>
    </row>
    <row r="596" spans="1:5" ht="12.75">
      <c r="A596" s="97"/>
      <c r="B596" s="90"/>
      <c r="C596" s="91">
        <v>4280</v>
      </c>
      <c r="D596" s="85" t="s">
        <v>46</v>
      </c>
      <c r="E596" s="87">
        <v>500</v>
      </c>
    </row>
    <row r="597" spans="1:5" ht="12.75">
      <c r="A597" s="97"/>
      <c r="B597" s="90"/>
      <c r="C597" s="91">
        <v>4300</v>
      </c>
      <c r="D597" s="85" t="s">
        <v>21</v>
      </c>
      <c r="E597" s="87">
        <v>11000</v>
      </c>
    </row>
    <row r="598" spans="1:5" ht="12.75">
      <c r="A598" s="97"/>
      <c r="B598" s="90"/>
      <c r="C598" s="91">
        <v>4350</v>
      </c>
      <c r="D598" s="116" t="s">
        <v>68</v>
      </c>
      <c r="E598" s="87">
        <v>1800</v>
      </c>
    </row>
    <row r="599" spans="1:5" ht="25.5">
      <c r="A599" s="97"/>
      <c r="B599" s="90"/>
      <c r="C599" s="91">
        <v>4360</v>
      </c>
      <c r="D599" s="116" t="s">
        <v>87</v>
      </c>
      <c r="E599" s="87">
        <v>900</v>
      </c>
    </row>
    <row r="600" spans="1:5" ht="25.5">
      <c r="A600" s="97"/>
      <c r="B600" s="90"/>
      <c r="C600" s="91">
        <v>4370</v>
      </c>
      <c r="D600" s="85" t="s">
        <v>88</v>
      </c>
      <c r="E600" s="87">
        <v>3800</v>
      </c>
    </row>
    <row r="601" spans="1:5" ht="12.75">
      <c r="A601" s="97"/>
      <c r="B601" s="90"/>
      <c r="C601" s="91">
        <v>4410</v>
      </c>
      <c r="D601" s="85" t="s">
        <v>39</v>
      </c>
      <c r="E601" s="87">
        <v>900</v>
      </c>
    </row>
    <row r="602" spans="1:5" ht="12.75">
      <c r="A602" s="97"/>
      <c r="B602" s="90"/>
      <c r="C602" s="91">
        <v>4430</v>
      </c>
      <c r="D602" s="85" t="s">
        <v>26</v>
      </c>
      <c r="E602" s="87">
        <v>100</v>
      </c>
    </row>
    <row r="603" spans="1:5" ht="25.5">
      <c r="A603" s="97"/>
      <c r="B603" s="90"/>
      <c r="C603" s="91">
        <v>4440</v>
      </c>
      <c r="D603" s="85" t="s">
        <v>108</v>
      </c>
      <c r="E603" s="87">
        <v>26042</v>
      </c>
    </row>
    <row r="604" spans="1:5" ht="25.5">
      <c r="A604" s="97"/>
      <c r="B604" s="90"/>
      <c r="C604" s="82">
        <v>4700</v>
      </c>
      <c r="D604" s="85" t="s">
        <v>91</v>
      </c>
      <c r="E604" s="87">
        <v>300</v>
      </c>
    </row>
    <row r="605" spans="1:5" ht="25.5">
      <c r="A605" s="97"/>
      <c r="B605" s="90"/>
      <c r="C605" s="82">
        <v>4740</v>
      </c>
      <c r="D605" s="85" t="s">
        <v>92</v>
      </c>
      <c r="E605" s="87">
        <v>450</v>
      </c>
    </row>
    <row r="606" spans="1:5" ht="25.5">
      <c r="A606" s="97"/>
      <c r="B606" s="93"/>
      <c r="C606" s="108">
        <v>4750</v>
      </c>
      <c r="D606" s="85" t="s">
        <v>93</v>
      </c>
      <c r="E606" s="109">
        <v>800</v>
      </c>
    </row>
    <row r="607" spans="1:5" ht="38.25">
      <c r="A607" s="90"/>
      <c r="B607" s="92">
        <v>85406</v>
      </c>
      <c r="C607" s="82"/>
      <c r="D607" s="81" t="s">
        <v>65</v>
      </c>
      <c r="E607" s="84">
        <f>SUM(E608:E627)</f>
        <v>743564</v>
      </c>
    </row>
    <row r="608" spans="1:5" ht="25.5">
      <c r="A608" s="97"/>
      <c r="B608" s="88"/>
      <c r="C608" s="91">
        <v>3020</v>
      </c>
      <c r="D608" s="85" t="s">
        <v>57</v>
      </c>
      <c r="E608" s="98">
        <v>2086</v>
      </c>
    </row>
    <row r="609" spans="1:5" ht="12.75">
      <c r="A609" s="97"/>
      <c r="B609" s="90"/>
      <c r="C609" s="91">
        <v>4010</v>
      </c>
      <c r="D609" s="85" t="s">
        <v>19</v>
      </c>
      <c r="E609" s="98">
        <v>477737</v>
      </c>
    </row>
    <row r="610" spans="1:5" ht="12.75">
      <c r="A610" s="97"/>
      <c r="B610" s="90"/>
      <c r="C610" s="91">
        <v>4040</v>
      </c>
      <c r="D610" s="85" t="s">
        <v>85</v>
      </c>
      <c r="E610" s="98">
        <v>39888</v>
      </c>
    </row>
    <row r="611" spans="1:5" ht="12.75">
      <c r="A611" s="97"/>
      <c r="B611" s="90"/>
      <c r="C611" s="91">
        <v>4110</v>
      </c>
      <c r="D611" s="85" t="s">
        <v>80</v>
      </c>
      <c r="E611" s="98">
        <v>81422</v>
      </c>
    </row>
    <row r="612" spans="1:5" ht="12.75">
      <c r="A612" s="97"/>
      <c r="B612" s="90"/>
      <c r="C612" s="91">
        <v>4120</v>
      </c>
      <c r="D612" s="85" t="s">
        <v>22</v>
      </c>
      <c r="E612" s="98">
        <v>12682</v>
      </c>
    </row>
    <row r="613" spans="1:5" ht="12.75">
      <c r="A613" s="97"/>
      <c r="B613" s="90"/>
      <c r="C613" s="91">
        <v>4170</v>
      </c>
      <c r="D613" s="85" t="s">
        <v>18</v>
      </c>
      <c r="E613" s="98">
        <v>3600</v>
      </c>
    </row>
    <row r="614" spans="1:5" ht="12.75">
      <c r="A614" s="97"/>
      <c r="B614" s="90"/>
      <c r="C614" s="91">
        <v>4210</v>
      </c>
      <c r="D614" s="85" t="s">
        <v>24</v>
      </c>
      <c r="E614" s="98">
        <v>25000</v>
      </c>
    </row>
    <row r="615" spans="1:5" ht="25.5">
      <c r="A615" s="97"/>
      <c r="B615" s="90"/>
      <c r="C615" s="91">
        <v>4240</v>
      </c>
      <c r="D615" s="85" t="s">
        <v>60</v>
      </c>
      <c r="E615" s="98">
        <v>3000</v>
      </c>
    </row>
    <row r="616" spans="1:5" ht="12.75">
      <c r="A616" s="97"/>
      <c r="B616" s="90"/>
      <c r="C616" s="91">
        <v>4260</v>
      </c>
      <c r="D616" s="85" t="s">
        <v>42</v>
      </c>
      <c r="E616" s="98">
        <v>14600</v>
      </c>
    </row>
    <row r="617" spans="1:5" ht="12.75">
      <c r="A617" s="97"/>
      <c r="B617" s="90"/>
      <c r="C617" s="91">
        <v>4270</v>
      </c>
      <c r="D617" s="85" t="s">
        <v>20</v>
      </c>
      <c r="E617" s="98">
        <v>2000</v>
      </c>
    </row>
    <row r="618" spans="1:5" ht="12.75">
      <c r="A618" s="97"/>
      <c r="B618" s="90"/>
      <c r="C618" s="91">
        <v>4280</v>
      </c>
      <c r="D618" s="85" t="s">
        <v>46</v>
      </c>
      <c r="E618" s="98">
        <v>6000</v>
      </c>
    </row>
    <row r="619" spans="1:5" ht="12.75">
      <c r="A619" s="97"/>
      <c r="B619" s="90"/>
      <c r="C619" s="91">
        <v>4300</v>
      </c>
      <c r="D619" s="85" t="s">
        <v>21</v>
      </c>
      <c r="E619" s="98">
        <v>14400</v>
      </c>
    </row>
    <row r="620" spans="1:5" ht="12.75">
      <c r="A620" s="97"/>
      <c r="B620" s="90"/>
      <c r="C620" s="91">
        <v>4350</v>
      </c>
      <c r="D620" s="85" t="s">
        <v>68</v>
      </c>
      <c r="E620" s="98">
        <v>1200</v>
      </c>
    </row>
    <row r="621" spans="1:5" ht="25.5">
      <c r="A621" s="97"/>
      <c r="B621" s="90"/>
      <c r="C621" s="91">
        <v>4360</v>
      </c>
      <c r="D621" s="85" t="s">
        <v>87</v>
      </c>
      <c r="E621" s="98">
        <v>1200</v>
      </c>
    </row>
    <row r="622" spans="1:5" ht="25.5">
      <c r="A622" s="97"/>
      <c r="B622" s="90"/>
      <c r="C622" s="91">
        <v>4370</v>
      </c>
      <c r="D622" s="85" t="s">
        <v>88</v>
      </c>
      <c r="E622" s="98">
        <v>6200</v>
      </c>
    </row>
    <row r="623" spans="1:5" ht="12.75">
      <c r="A623" s="97"/>
      <c r="B623" s="90"/>
      <c r="C623" s="91">
        <v>4410</v>
      </c>
      <c r="D623" s="85" t="s">
        <v>39</v>
      </c>
      <c r="E623" s="98">
        <v>2000</v>
      </c>
    </row>
    <row r="624" spans="1:5" ht="25.5">
      <c r="A624" s="97"/>
      <c r="B624" s="90"/>
      <c r="C624" s="91">
        <v>4440</v>
      </c>
      <c r="D624" s="85" t="s">
        <v>108</v>
      </c>
      <c r="E624" s="98">
        <v>39449</v>
      </c>
    </row>
    <row r="625" spans="1:5" ht="25.5">
      <c r="A625" s="97"/>
      <c r="B625" s="90"/>
      <c r="C625" s="91">
        <v>4700</v>
      </c>
      <c r="D625" s="85" t="s">
        <v>91</v>
      </c>
      <c r="E625" s="98">
        <v>2400</v>
      </c>
    </row>
    <row r="626" spans="1:5" ht="25.5">
      <c r="A626" s="97"/>
      <c r="B626" s="90"/>
      <c r="C626" s="91">
        <v>4740</v>
      </c>
      <c r="D626" s="85" t="s">
        <v>92</v>
      </c>
      <c r="E626" s="98">
        <v>2000</v>
      </c>
    </row>
    <row r="627" spans="1:5" ht="25.5">
      <c r="A627" s="97"/>
      <c r="B627" s="90"/>
      <c r="C627" s="91">
        <v>4750</v>
      </c>
      <c r="D627" s="85" t="s">
        <v>93</v>
      </c>
      <c r="E627" s="98">
        <v>6700</v>
      </c>
    </row>
    <row r="628" spans="1:5" ht="12.75">
      <c r="A628" s="90"/>
      <c r="B628" s="92">
        <v>85407</v>
      </c>
      <c r="C628" s="82"/>
      <c r="D628" s="81" t="s">
        <v>160</v>
      </c>
      <c r="E628" s="84">
        <f>SUM(E629:E648)</f>
        <v>419427</v>
      </c>
    </row>
    <row r="629" spans="1:5" ht="25.5">
      <c r="A629" s="97"/>
      <c r="B629" s="88"/>
      <c r="C629" s="91">
        <v>3020</v>
      </c>
      <c r="D629" s="85" t="s">
        <v>57</v>
      </c>
      <c r="E629" s="87">
        <v>1696</v>
      </c>
    </row>
    <row r="630" spans="1:5" ht="12.75">
      <c r="A630" s="97"/>
      <c r="B630" s="90"/>
      <c r="C630" s="91">
        <v>4010</v>
      </c>
      <c r="D630" s="85" t="s">
        <v>19</v>
      </c>
      <c r="E630" s="87">
        <v>266820</v>
      </c>
    </row>
    <row r="631" spans="1:5" ht="12.75">
      <c r="A631" s="97"/>
      <c r="B631" s="90"/>
      <c r="C631" s="91">
        <v>4040</v>
      </c>
      <c r="D631" s="85" t="s">
        <v>85</v>
      </c>
      <c r="E631" s="87">
        <v>20386</v>
      </c>
    </row>
    <row r="632" spans="1:5" ht="12.75">
      <c r="A632" s="97"/>
      <c r="B632" s="90"/>
      <c r="C632" s="91">
        <v>4110</v>
      </c>
      <c r="D632" s="85" t="s">
        <v>80</v>
      </c>
      <c r="E632" s="87">
        <v>44793</v>
      </c>
    </row>
    <row r="633" spans="1:5" ht="12.75">
      <c r="A633" s="97"/>
      <c r="B633" s="90"/>
      <c r="C633" s="91">
        <v>4120</v>
      </c>
      <c r="D633" s="85" t="s">
        <v>22</v>
      </c>
      <c r="E633" s="87">
        <v>6977</v>
      </c>
    </row>
    <row r="634" spans="1:5" ht="12.75">
      <c r="A634" s="97"/>
      <c r="B634" s="90"/>
      <c r="C634" s="91">
        <v>4170</v>
      </c>
      <c r="D634" s="85" t="s">
        <v>18</v>
      </c>
      <c r="E634" s="87">
        <v>3000</v>
      </c>
    </row>
    <row r="635" spans="1:5" ht="12.75">
      <c r="A635" s="97"/>
      <c r="B635" s="90"/>
      <c r="C635" s="91">
        <v>4210</v>
      </c>
      <c r="D635" s="85" t="s">
        <v>24</v>
      </c>
      <c r="E635" s="87">
        <v>11500</v>
      </c>
    </row>
    <row r="636" spans="1:5" ht="12.75">
      <c r="A636" s="97"/>
      <c r="B636" s="90"/>
      <c r="C636" s="91">
        <v>4260</v>
      </c>
      <c r="D636" s="85" t="s">
        <v>42</v>
      </c>
      <c r="E636" s="87">
        <v>22200</v>
      </c>
    </row>
    <row r="637" spans="1:5" ht="12.75">
      <c r="A637" s="97"/>
      <c r="B637" s="90"/>
      <c r="C637" s="91">
        <v>4270</v>
      </c>
      <c r="D637" s="85" t="s">
        <v>20</v>
      </c>
      <c r="E637" s="87">
        <v>3000</v>
      </c>
    </row>
    <row r="638" spans="1:5" ht="12.75">
      <c r="A638" s="97"/>
      <c r="B638" s="90"/>
      <c r="C638" s="91">
        <v>4280</v>
      </c>
      <c r="D638" s="85" t="s">
        <v>46</v>
      </c>
      <c r="E638" s="87">
        <v>600</v>
      </c>
    </row>
    <row r="639" spans="1:5" ht="12.75">
      <c r="A639" s="97"/>
      <c r="B639" s="90"/>
      <c r="C639" s="91">
        <v>4300</v>
      </c>
      <c r="D639" s="85" t="s">
        <v>21</v>
      </c>
      <c r="E639" s="87">
        <v>5900</v>
      </c>
    </row>
    <row r="640" spans="1:5" ht="12.75">
      <c r="A640" s="97"/>
      <c r="B640" s="90"/>
      <c r="C640" s="91">
        <v>4350</v>
      </c>
      <c r="D640" s="85" t="s">
        <v>68</v>
      </c>
      <c r="E640" s="87">
        <v>1000</v>
      </c>
    </row>
    <row r="641" spans="1:5" ht="25.5">
      <c r="A641" s="97"/>
      <c r="B641" s="90"/>
      <c r="C641" s="91">
        <v>4360</v>
      </c>
      <c r="D641" s="85" t="s">
        <v>87</v>
      </c>
      <c r="E641" s="87">
        <v>1200</v>
      </c>
    </row>
    <row r="642" spans="1:5" ht="25.5">
      <c r="A642" s="97"/>
      <c r="B642" s="90"/>
      <c r="C642" s="91">
        <v>4370</v>
      </c>
      <c r="D642" s="85" t="s">
        <v>88</v>
      </c>
      <c r="E642" s="87">
        <v>6800</v>
      </c>
    </row>
    <row r="643" spans="1:5" ht="25.5">
      <c r="A643" s="97"/>
      <c r="B643" s="90"/>
      <c r="C643" s="91">
        <v>4390</v>
      </c>
      <c r="D643" s="85" t="s">
        <v>107</v>
      </c>
      <c r="E643" s="87">
        <v>1000</v>
      </c>
    </row>
    <row r="644" spans="1:5" ht="12.75">
      <c r="A644" s="97"/>
      <c r="B644" s="90"/>
      <c r="C644" s="91">
        <v>4410</v>
      </c>
      <c r="D644" s="85" t="s">
        <v>39</v>
      </c>
      <c r="E644" s="87">
        <v>1000</v>
      </c>
    </row>
    <row r="645" spans="1:5" ht="25.5">
      <c r="A645" s="97"/>
      <c r="B645" s="90"/>
      <c r="C645" s="91">
        <v>4440</v>
      </c>
      <c r="D645" s="85" t="s">
        <v>108</v>
      </c>
      <c r="E645" s="87">
        <v>16555</v>
      </c>
    </row>
    <row r="646" spans="1:5" ht="25.5">
      <c r="A646" s="97"/>
      <c r="B646" s="90"/>
      <c r="C646" s="91">
        <v>4700</v>
      </c>
      <c r="D646" s="85" t="s">
        <v>91</v>
      </c>
      <c r="E646" s="87">
        <v>1800</v>
      </c>
    </row>
    <row r="647" spans="1:5" ht="25.5">
      <c r="A647" s="97"/>
      <c r="B647" s="90"/>
      <c r="C647" s="91">
        <v>4740</v>
      </c>
      <c r="D647" s="85" t="s">
        <v>92</v>
      </c>
      <c r="E647" s="87">
        <v>1200</v>
      </c>
    </row>
    <row r="648" spans="1:5" ht="25.5">
      <c r="A648" s="97"/>
      <c r="B648" s="93"/>
      <c r="C648" s="91">
        <v>4750</v>
      </c>
      <c r="D648" s="85" t="s">
        <v>93</v>
      </c>
      <c r="E648" s="87">
        <v>2000</v>
      </c>
    </row>
    <row r="649" spans="1:5" ht="12.75">
      <c r="A649" s="90"/>
      <c r="B649" s="92">
        <v>85410</v>
      </c>
      <c r="C649" s="82"/>
      <c r="D649" s="81" t="s">
        <v>43</v>
      </c>
      <c r="E649" s="84">
        <f>SUM(E650:E665)</f>
        <v>942001</v>
      </c>
    </row>
    <row r="650" spans="1:5" ht="25.5">
      <c r="A650" s="97"/>
      <c r="B650" s="88"/>
      <c r="C650" s="91">
        <v>3020</v>
      </c>
      <c r="D650" s="85" t="s">
        <v>57</v>
      </c>
      <c r="E650" s="87">
        <v>6911</v>
      </c>
    </row>
    <row r="651" spans="1:5" ht="12.75">
      <c r="A651" s="97"/>
      <c r="B651" s="90"/>
      <c r="C651" s="91">
        <v>4010</v>
      </c>
      <c r="D651" s="85" t="s">
        <v>19</v>
      </c>
      <c r="E651" s="87">
        <v>587766</v>
      </c>
    </row>
    <row r="652" spans="1:5" ht="12.75">
      <c r="A652" s="97"/>
      <c r="B652" s="90"/>
      <c r="C652" s="91">
        <v>4040</v>
      </c>
      <c r="D652" s="85" t="s">
        <v>85</v>
      </c>
      <c r="E652" s="87">
        <v>68967</v>
      </c>
    </row>
    <row r="653" spans="1:5" ht="12.75">
      <c r="A653" s="97"/>
      <c r="B653" s="90"/>
      <c r="C653" s="91">
        <v>4110</v>
      </c>
      <c r="D653" s="85" t="s">
        <v>80</v>
      </c>
      <c r="E653" s="87">
        <v>101870</v>
      </c>
    </row>
    <row r="654" spans="1:5" ht="12.75">
      <c r="A654" s="97"/>
      <c r="B654" s="90"/>
      <c r="C654" s="91">
        <v>4120</v>
      </c>
      <c r="D654" s="85" t="s">
        <v>22</v>
      </c>
      <c r="E654" s="87">
        <v>16199</v>
      </c>
    </row>
    <row r="655" spans="1:5" ht="12.75">
      <c r="A655" s="97"/>
      <c r="B655" s="90"/>
      <c r="C655" s="91">
        <v>4210</v>
      </c>
      <c r="D655" s="85" t="s">
        <v>24</v>
      </c>
      <c r="E655" s="87">
        <v>22609</v>
      </c>
    </row>
    <row r="656" spans="1:5" ht="12.75">
      <c r="A656" s="97"/>
      <c r="B656" s="90"/>
      <c r="C656" s="91">
        <v>4260</v>
      </c>
      <c r="D656" s="85" t="s">
        <v>42</v>
      </c>
      <c r="E656" s="87">
        <v>42422</v>
      </c>
    </row>
    <row r="657" spans="1:5" ht="12.75">
      <c r="A657" s="97"/>
      <c r="B657" s="90"/>
      <c r="C657" s="91">
        <v>4270</v>
      </c>
      <c r="D657" s="85" t="s">
        <v>20</v>
      </c>
      <c r="E657" s="87">
        <v>17000</v>
      </c>
    </row>
    <row r="658" spans="1:5" ht="12.75">
      <c r="A658" s="97"/>
      <c r="B658" s="90"/>
      <c r="C658" s="91">
        <v>4280</v>
      </c>
      <c r="D658" s="85" t="s">
        <v>46</v>
      </c>
      <c r="E658" s="87">
        <v>640</v>
      </c>
    </row>
    <row r="659" spans="1:5" ht="12.75">
      <c r="A659" s="97"/>
      <c r="B659" s="90"/>
      <c r="C659" s="91">
        <v>4300</v>
      </c>
      <c r="D659" s="85" t="s">
        <v>21</v>
      </c>
      <c r="E659" s="87">
        <v>27192</v>
      </c>
    </row>
    <row r="660" spans="1:5" ht="25.5">
      <c r="A660" s="97"/>
      <c r="B660" s="90"/>
      <c r="C660" s="91">
        <v>4360</v>
      </c>
      <c r="D660" s="85" t="s">
        <v>87</v>
      </c>
      <c r="E660" s="87">
        <v>268</v>
      </c>
    </row>
    <row r="661" spans="1:5" ht="25.5">
      <c r="A661" s="97"/>
      <c r="B661" s="90"/>
      <c r="C661" s="91">
        <v>4370</v>
      </c>
      <c r="D661" s="85" t="s">
        <v>88</v>
      </c>
      <c r="E661" s="87">
        <v>5294</v>
      </c>
    </row>
    <row r="662" spans="1:5" ht="25.5">
      <c r="A662" s="97"/>
      <c r="B662" s="90"/>
      <c r="C662" s="91">
        <v>4440</v>
      </c>
      <c r="D662" s="85" t="s">
        <v>108</v>
      </c>
      <c r="E662" s="87">
        <v>43763</v>
      </c>
    </row>
    <row r="663" spans="1:5" ht="25.5">
      <c r="A663" s="97"/>
      <c r="B663" s="90"/>
      <c r="C663" s="91">
        <v>4700</v>
      </c>
      <c r="D663" s="85" t="s">
        <v>91</v>
      </c>
      <c r="E663" s="87">
        <v>300</v>
      </c>
    </row>
    <row r="664" spans="1:5" ht="25.5">
      <c r="A664" s="97"/>
      <c r="B664" s="90"/>
      <c r="C664" s="91">
        <v>4740</v>
      </c>
      <c r="D664" s="85" t="s">
        <v>92</v>
      </c>
      <c r="E664" s="87">
        <v>400</v>
      </c>
    </row>
    <row r="665" spans="1:5" ht="25.5">
      <c r="A665" s="97"/>
      <c r="B665" s="93"/>
      <c r="C665" s="114">
        <v>4750</v>
      </c>
      <c r="D665" s="116" t="s">
        <v>93</v>
      </c>
      <c r="E665" s="110">
        <v>400</v>
      </c>
    </row>
    <row r="666" spans="1:5" ht="12.75">
      <c r="A666" s="90"/>
      <c r="B666" s="92">
        <v>85415</v>
      </c>
      <c r="C666" s="82"/>
      <c r="D666" s="81" t="s">
        <v>36</v>
      </c>
      <c r="E666" s="84">
        <f>SUM(E667)</f>
        <v>12000</v>
      </c>
    </row>
    <row r="667" spans="1:5" ht="38.25">
      <c r="A667" s="97"/>
      <c r="B667" s="88"/>
      <c r="C667" s="91">
        <v>2820</v>
      </c>
      <c r="D667" s="85" t="s">
        <v>113</v>
      </c>
      <c r="E667" s="87">
        <v>12000</v>
      </c>
    </row>
    <row r="668" spans="1:5" ht="12.75">
      <c r="A668" s="90"/>
      <c r="B668" s="82">
        <v>85417</v>
      </c>
      <c r="C668" s="82"/>
      <c r="D668" s="81" t="s">
        <v>162</v>
      </c>
      <c r="E668" s="84">
        <f>SUM(E669:E676)</f>
        <v>21391</v>
      </c>
    </row>
    <row r="669" spans="1:5" ht="12.75">
      <c r="A669" s="97"/>
      <c r="B669" s="90"/>
      <c r="C669" s="91">
        <v>4040</v>
      </c>
      <c r="D669" s="85" t="s">
        <v>85</v>
      </c>
      <c r="E669" s="87">
        <v>3400</v>
      </c>
    </row>
    <row r="670" spans="1:5" ht="12.75">
      <c r="A670" s="97"/>
      <c r="B670" s="90"/>
      <c r="C670" s="91">
        <v>4110</v>
      </c>
      <c r="D670" s="85" t="s">
        <v>80</v>
      </c>
      <c r="E670" s="87">
        <v>2054</v>
      </c>
    </row>
    <row r="671" spans="1:5" ht="12.75">
      <c r="A671" s="97"/>
      <c r="B671" s="90"/>
      <c r="C671" s="91">
        <v>4120</v>
      </c>
      <c r="D671" s="85" t="s">
        <v>22</v>
      </c>
      <c r="E671" s="87">
        <v>347</v>
      </c>
    </row>
    <row r="672" spans="1:5" ht="12.75">
      <c r="A672" s="97"/>
      <c r="B672" s="90"/>
      <c r="C672" s="91">
        <v>4170</v>
      </c>
      <c r="D672" s="116" t="s">
        <v>18</v>
      </c>
      <c r="E672" s="87">
        <v>10800</v>
      </c>
    </row>
    <row r="673" spans="1:5" ht="12.75">
      <c r="A673" s="97"/>
      <c r="B673" s="90"/>
      <c r="C673" s="91">
        <v>4210</v>
      </c>
      <c r="D673" s="85" t="s">
        <v>24</v>
      </c>
      <c r="E673" s="87">
        <v>1200</v>
      </c>
    </row>
    <row r="674" spans="1:5" ht="12.75">
      <c r="A674" s="97"/>
      <c r="B674" s="90"/>
      <c r="C674" s="91">
        <v>4260</v>
      </c>
      <c r="D674" s="85" t="s">
        <v>42</v>
      </c>
      <c r="E674" s="87">
        <v>2500</v>
      </c>
    </row>
    <row r="675" spans="1:5" ht="12.75">
      <c r="A675" s="97"/>
      <c r="B675" s="90"/>
      <c r="C675" s="91">
        <v>4300</v>
      </c>
      <c r="D675" s="85" t="s">
        <v>21</v>
      </c>
      <c r="E675" s="87">
        <v>590</v>
      </c>
    </row>
    <row r="676" spans="1:5" ht="25.5">
      <c r="A676" s="97"/>
      <c r="B676" s="90"/>
      <c r="C676" s="91">
        <v>4370</v>
      </c>
      <c r="D676" s="85" t="s">
        <v>88</v>
      </c>
      <c r="E676" s="87">
        <v>500</v>
      </c>
    </row>
    <row r="677" spans="1:5" ht="25.5">
      <c r="A677" s="97"/>
      <c r="B677" s="90"/>
      <c r="C677" s="91">
        <v>4440</v>
      </c>
      <c r="D677" s="85" t="s">
        <v>108</v>
      </c>
      <c r="E677" s="87"/>
    </row>
    <row r="678" spans="1:5" ht="25.5">
      <c r="A678" s="97"/>
      <c r="B678" s="90"/>
      <c r="C678" s="91">
        <v>4740</v>
      </c>
      <c r="D678" s="85" t="s">
        <v>92</v>
      </c>
      <c r="E678" s="86"/>
    </row>
    <row r="679" spans="1:5" ht="25.5">
      <c r="A679" s="97"/>
      <c r="B679" s="93"/>
      <c r="C679" s="91">
        <v>4750</v>
      </c>
      <c r="D679" s="85" t="s">
        <v>93</v>
      </c>
      <c r="E679" s="86"/>
    </row>
    <row r="680" spans="1:5" ht="25.5">
      <c r="A680" s="90"/>
      <c r="B680" s="82">
        <v>85446</v>
      </c>
      <c r="C680" s="82"/>
      <c r="D680" s="81" t="s">
        <v>63</v>
      </c>
      <c r="E680" s="84">
        <f>SUM(E681)</f>
        <v>11606</v>
      </c>
    </row>
    <row r="681" spans="1:5" ht="12.75">
      <c r="A681" s="90"/>
      <c r="B681" s="91"/>
      <c r="C681" s="82">
        <v>4300</v>
      </c>
      <c r="D681" s="85" t="s">
        <v>21</v>
      </c>
      <c r="E681" s="87">
        <v>11606</v>
      </c>
    </row>
    <row r="682" spans="1:5" ht="12.75">
      <c r="A682" s="90"/>
      <c r="B682" s="91">
        <v>85495</v>
      </c>
      <c r="C682" s="82"/>
      <c r="D682" s="81" t="s">
        <v>45</v>
      </c>
      <c r="E682" s="84">
        <f>SUM(E683)</f>
        <v>10005</v>
      </c>
    </row>
    <row r="683" spans="1:5" ht="25.5">
      <c r="A683" s="93"/>
      <c r="B683" s="91"/>
      <c r="C683" s="82">
        <v>4440</v>
      </c>
      <c r="D683" s="85" t="s">
        <v>108</v>
      </c>
      <c r="E683" s="87">
        <v>10005</v>
      </c>
    </row>
    <row r="684" spans="1:5" ht="25.5">
      <c r="A684" s="90">
        <v>921</v>
      </c>
      <c r="B684" s="82"/>
      <c r="C684" s="82"/>
      <c r="D684" s="81" t="s">
        <v>37</v>
      </c>
      <c r="E684" s="84">
        <f>SUM(E685,E691)</f>
        <v>83000</v>
      </c>
    </row>
    <row r="685" spans="1:5" ht="12.75">
      <c r="A685" s="88"/>
      <c r="B685" s="89">
        <v>92105</v>
      </c>
      <c r="C685" s="82"/>
      <c r="D685" s="81" t="s">
        <v>38</v>
      </c>
      <c r="E685" s="84">
        <f>SUM(E686:E690)</f>
        <v>29000</v>
      </c>
    </row>
    <row r="686" spans="1:5" ht="38.25">
      <c r="A686" s="97"/>
      <c r="B686" s="88"/>
      <c r="C686" s="91">
        <v>2800</v>
      </c>
      <c r="D686" s="85" t="s">
        <v>164</v>
      </c>
      <c r="E686" s="87">
        <v>2000</v>
      </c>
    </row>
    <row r="687" spans="1:5" ht="38.25">
      <c r="A687" s="97"/>
      <c r="B687" s="90"/>
      <c r="C687" s="91">
        <v>2820</v>
      </c>
      <c r="D687" s="85" t="s">
        <v>165</v>
      </c>
      <c r="E687" s="87">
        <v>15000</v>
      </c>
    </row>
    <row r="688" spans="1:5" ht="25.5">
      <c r="A688" s="97"/>
      <c r="B688" s="90"/>
      <c r="C688" s="91">
        <v>3040</v>
      </c>
      <c r="D688" s="85" t="s">
        <v>166</v>
      </c>
      <c r="E688" s="87">
        <v>2000</v>
      </c>
    </row>
    <row r="689" spans="1:5" ht="12.75">
      <c r="A689" s="97"/>
      <c r="B689" s="90"/>
      <c r="C689" s="91">
        <v>4210</v>
      </c>
      <c r="D689" s="85" t="s">
        <v>24</v>
      </c>
      <c r="E689" s="87">
        <v>5000</v>
      </c>
    </row>
    <row r="690" spans="1:5" ht="12.75">
      <c r="A690" s="97"/>
      <c r="B690" s="93"/>
      <c r="C690" s="91">
        <v>4300</v>
      </c>
      <c r="D690" s="85" t="s">
        <v>167</v>
      </c>
      <c r="E690" s="87">
        <v>5000</v>
      </c>
    </row>
    <row r="691" spans="1:5" ht="12.75">
      <c r="A691" s="90"/>
      <c r="B691" s="94">
        <v>92116</v>
      </c>
      <c r="C691" s="82"/>
      <c r="D691" s="81" t="s">
        <v>168</v>
      </c>
      <c r="E691" s="84">
        <f>SUM(E692)</f>
        <v>54000</v>
      </c>
    </row>
    <row r="692" spans="1:5" ht="38.25">
      <c r="A692" s="93"/>
      <c r="B692" s="91"/>
      <c r="C692" s="82">
        <v>2310</v>
      </c>
      <c r="D692" s="85" t="s">
        <v>169</v>
      </c>
      <c r="E692" s="87">
        <v>54000</v>
      </c>
    </row>
    <row r="693" spans="1:5" ht="12.75">
      <c r="A693" s="90">
        <v>926</v>
      </c>
      <c r="B693" s="82"/>
      <c r="C693" s="82"/>
      <c r="D693" s="81" t="s">
        <v>170</v>
      </c>
      <c r="E693" s="84">
        <f>SUM(E694)</f>
        <v>57000</v>
      </c>
    </row>
    <row r="694" spans="1:5" ht="12.75">
      <c r="A694" s="88"/>
      <c r="B694" s="89">
        <v>92695</v>
      </c>
      <c r="C694" s="82"/>
      <c r="D694" s="81" t="s">
        <v>45</v>
      </c>
      <c r="E694" s="84">
        <f>SUM(E695:E699)</f>
        <v>57000</v>
      </c>
    </row>
    <row r="695" spans="1:5" ht="38.25">
      <c r="A695" s="97"/>
      <c r="B695" s="88"/>
      <c r="C695" s="91">
        <v>2820</v>
      </c>
      <c r="D695" s="85" t="s">
        <v>113</v>
      </c>
      <c r="E695" s="87">
        <v>33500</v>
      </c>
    </row>
    <row r="696" spans="1:5" ht="25.5">
      <c r="A696" s="97"/>
      <c r="B696" s="90"/>
      <c r="C696" s="91">
        <v>3040</v>
      </c>
      <c r="D696" s="85" t="s">
        <v>166</v>
      </c>
      <c r="E696" s="87">
        <v>4000</v>
      </c>
    </row>
    <row r="697" spans="1:5" ht="12.75">
      <c r="A697" s="97"/>
      <c r="B697" s="90"/>
      <c r="C697" s="91">
        <v>4210</v>
      </c>
      <c r="D697" s="85" t="s">
        <v>24</v>
      </c>
      <c r="E697" s="87">
        <v>8000</v>
      </c>
    </row>
    <row r="698" spans="1:5" ht="12.75">
      <c r="A698" s="97"/>
      <c r="B698" s="90"/>
      <c r="C698" s="91">
        <v>4300</v>
      </c>
      <c r="D698" s="85" t="s">
        <v>167</v>
      </c>
      <c r="E698" s="87">
        <v>11000</v>
      </c>
    </row>
    <row r="699" spans="1:5" ht="12.75">
      <c r="A699" s="99"/>
      <c r="B699" s="93"/>
      <c r="C699" s="91">
        <v>4430</v>
      </c>
      <c r="D699" s="85" t="s">
        <v>26</v>
      </c>
      <c r="E699" s="86">
        <v>500</v>
      </c>
    </row>
    <row r="700" spans="1:5" ht="12.75">
      <c r="A700" s="198"/>
      <c r="B700" s="198"/>
      <c r="C700" s="199"/>
      <c r="D700" s="81" t="s">
        <v>171</v>
      </c>
      <c r="E700" s="84">
        <f>SUM(E693,E684,E571,E546,E448,E439,E217,E214,E208,E162,E83,E60,E47,E16,E9,E3)</f>
        <v>64769310</v>
      </c>
    </row>
  </sheetData>
  <mergeCells count="7">
    <mergeCell ref="A17:A18"/>
    <mergeCell ref="A700:C700"/>
    <mergeCell ref="A4:A8"/>
    <mergeCell ref="B5:B8"/>
    <mergeCell ref="A10:A15"/>
    <mergeCell ref="B11:B12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2"/>
  <sheetViews>
    <sheetView workbookViewId="0" topLeftCell="A1">
      <selection activeCell="A3" sqref="A3:E691"/>
    </sheetView>
  </sheetViews>
  <sheetFormatPr defaultColWidth="9.00390625" defaultRowHeight="12.75"/>
  <cols>
    <col min="4" max="4" width="37.625" style="60" customWidth="1"/>
    <col min="5" max="5" width="14.125" style="0" customWidth="1"/>
  </cols>
  <sheetData>
    <row r="1" spans="1:5" ht="13.5" thickBot="1">
      <c r="A1" s="25" t="s">
        <v>0</v>
      </c>
      <c r="B1" s="26" t="s">
        <v>1</v>
      </c>
      <c r="C1" s="26" t="s">
        <v>14</v>
      </c>
      <c r="D1" s="26" t="s">
        <v>76</v>
      </c>
      <c r="E1" s="26" t="s">
        <v>77</v>
      </c>
    </row>
    <row r="2" spans="1:5" ht="13.5" thickBot="1">
      <c r="A2" s="27">
        <v>1</v>
      </c>
      <c r="B2" s="28">
        <v>2</v>
      </c>
      <c r="C2" s="28">
        <v>3</v>
      </c>
      <c r="D2" s="28">
        <v>4</v>
      </c>
      <c r="E2" s="28">
        <v>5</v>
      </c>
    </row>
    <row r="3" spans="1:5" ht="15.75" thickBot="1">
      <c r="A3" s="29">
        <v>10</v>
      </c>
      <c r="B3" s="30"/>
      <c r="C3" s="30"/>
      <c r="D3" s="54" t="s">
        <v>78</v>
      </c>
      <c r="E3" s="31">
        <v>35000</v>
      </c>
    </row>
    <row r="4" spans="1:5" ht="27" thickBot="1">
      <c r="A4" s="202"/>
      <c r="B4" s="30">
        <v>1005</v>
      </c>
      <c r="C4" s="30"/>
      <c r="D4" s="54" t="s">
        <v>79</v>
      </c>
      <c r="E4" s="31">
        <v>35000</v>
      </c>
    </row>
    <row r="5" spans="1:5" ht="15.75" thickBot="1">
      <c r="A5" s="203"/>
      <c r="B5" s="202"/>
      <c r="C5" s="30">
        <v>4110</v>
      </c>
      <c r="D5" s="38" t="s">
        <v>80</v>
      </c>
      <c r="E5" s="34">
        <v>500</v>
      </c>
    </row>
    <row r="6" spans="1:5" ht="15.75" thickBot="1">
      <c r="A6" s="203"/>
      <c r="B6" s="203"/>
      <c r="C6" s="30">
        <v>4120</v>
      </c>
      <c r="D6" s="38" t="s">
        <v>22</v>
      </c>
      <c r="E6" s="34">
        <v>75</v>
      </c>
    </row>
    <row r="7" spans="1:5" ht="15.75" thickBot="1">
      <c r="A7" s="203"/>
      <c r="B7" s="203"/>
      <c r="C7" s="30">
        <v>4170</v>
      </c>
      <c r="D7" s="38" t="s">
        <v>18</v>
      </c>
      <c r="E7" s="35">
        <v>3000</v>
      </c>
    </row>
    <row r="8" spans="1:5" ht="15.75" thickBot="1">
      <c r="A8" s="204"/>
      <c r="B8" s="204"/>
      <c r="C8" s="30">
        <v>4300</v>
      </c>
      <c r="D8" s="38" t="s">
        <v>21</v>
      </c>
      <c r="E8" s="35">
        <v>31425</v>
      </c>
    </row>
    <row r="9" spans="1:5" ht="15.75" thickBot="1">
      <c r="A9" s="29">
        <v>20</v>
      </c>
      <c r="B9" s="30"/>
      <c r="C9" s="30"/>
      <c r="D9" s="54" t="s">
        <v>81</v>
      </c>
      <c r="E9" s="31">
        <v>512000</v>
      </c>
    </row>
    <row r="10" spans="1:5" ht="15.75" thickBot="1">
      <c r="A10" s="202"/>
      <c r="B10" s="30">
        <v>2001</v>
      </c>
      <c r="C10" s="30"/>
      <c r="D10" s="55" t="s">
        <v>61</v>
      </c>
      <c r="E10" s="31">
        <v>480000</v>
      </c>
    </row>
    <row r="11" spans="1:5" ht="15.75" thickBot="1">
      <c r="A11" s="203"/>
      <c r="B11" s="205"/>
      <c r="C11" s="30">
        <v>3030</v>
      </c>
      <c r="D11" s="38" t="s">
        <v>55</v>
      </c>
      <c r="E11" s="35">
        <v>469000</v>
      </c>
    </row>
    <row r="12" spans="1:5" ht="15.75" thickBot="1">
      <c r="A12" s="203"/>
      <c r="B12" s="206"/>
      <c r="C12" s="30">
        <v>4300</v>
      </c>
      <c r="D12" s="56" t="s">
        <v>21</v>
      </c>
      <c r="E12" s="35">
        <v>11000</v>
      </c>
    </row>
    <row r="13" spans="1:5" ht="15.75" thickBot="1">
      <c r="A13" s="203"/>
      <c r="B13" s="30">
        <v>2002</v>
      </c>
      <c r="C13" s="30"/>
      <c r="D13" s="55" t="s">
        <v>82</v>
      </c>
      <c r="E13" s="31">
        <v>32000</v>
      </c>
    </row>
    <row r="14" spans="1:5" ht="15.75" thickBot="1">
      <c r="A14" s="203"/>
      <c r="B14" s="202"/>
      <c r="C14" s="30">
        <v>4210</v>
      </c>
      <c r="D14" s="38" t="s">
        <v>24</v>
      </c>
      <c r="E14" s="35">
        <v>2000</v>
      </c>
    </row>
    <row r="15" spans="1:5" ht="15.75" thickBot="1">
      <c r="A15" s="204"/>
      <c r="B15" s="204"/>
      <c r="C15" s="30">
        <v>4300</v>
      </c>
      <c r="D15" s="38" t="s">
        <v>21</v>
      </c>
      <c r="E15" s="35">
        <v>30000</v>
      </c>
    </row>
    <row r="16" spans="1:5" ht="15.75" thickBot="1">
      <c r="A16" s="29">
        <v>600</v>
      </c>
      <c r="B16" s="30"/>
      <c r="C16" s="30"/>
      <c r="D16" s="54" t="s">
        <v>83</v>
      </c>
      <c r="E16" s="31">
        <v>8576201</v>
      </c>
    </row>
    <row r="17" spans="1:5" ht="15.75" thickBot="1">
      <c r="A17" s="205"/>
      <c r="B17" s="30">
        <v>60014</v>
      </c>
      <c r="C17" s="30"/>
      <c r="D17" s="55" t="s">
        <v>62</v>
      </c>
      <c r="E17" s="31">
        <v>8576201</v>
      </c>
    </row>
    <row r="18" spans="1:5" ht="39.75" thickBot="1">
      <c r="A18" s="207"/>
      <c r="B18" s="36"/>
      <c r="C18" s="30">
        <v>2310</v>
      </c>
      <c r="D18" s="38" t="s">
        <v>84</v>
      </c>
      <c r="E18" s="35">
        <v>180830</v>
      </c>
    </row>
    <row r="19" spans="1:5" ht="27" thickBot="1">
      <c r="A19" s="32"/>
      <c r="B19" s="33"/>
      <c r="C19" s="30">
        <v>3020</v>
      </c>
      <c r="D19" s="38" t="s">
        <v>57</v>
      </c>
      <c r="E19" s="35">
        <v>16400</v>
      </c>
    </row>
    <row r="20" spans="1:5" ht="15.75" thickBot="1">
      <c r="A20" s="32"/>
      <c r="B20" s="33"/>
      <c r="C20" s="30">
        <v>4010</v>
      </c>
      <c r="D20" s="38" t="s">
        <v>19</v>
      </c>
      <c r="E20" s="35">
        <v>675716</v>
      </c>
    </row>
    <row r="21" spans="1:5" ht="15.75" thickBot="1">
      <c r="A21" s="32"/>
      <c r="B21" s="33"/>
      <c r="C21" s="30">
        <v>4040</v>
      </c>
      <c r="D21" s="38" t="s">
        <v>85</v>
      </c>
      <c r="E21" s="35">
        <v>45300</v>
      </c>
    </row>
    <row r="22" spans="1:5" ht="15.75" thickBot="1">
      <c r="A22" s="32"/>
      <c r="B22" s="33"/>
      <c r="C22" s="30">
        <v>4110</v>
      </c>
      <c r="D22" s="38" t="s">
        <v>80</v>
      </c>
      <c r="E22" s="35">
        <v>115930</v>
      </c>
    </row>
    <row r="23" spans="1:5" ht="15.75" thickBot="1">
      <c r="A23" s="32"/>
      <c r="B23" s="33"/>
      <c r="C23" s="30">
        <v>4120</v>
      </c>
      <c r="D23" s="38" t="s">
        <v>22</v>
      </c>
      <c r="E23" s="35">
        <v>16158</v>
      </c>
    </row>
    <row r="24" spans="1:5" ht="27" thickBot="1">
      <c r="A24" s="32"/>
      <c r="B24" s="33"/>
      <c r="C24" s="30">
        <v>4140</v>
      </c>
      <c r="D24" s="38" t="s">
        <v>86</v>
      </c>
      <c r="E24" s="35">
        <v>4400</v>
      </c>
    </row>
    <row r="25" spans="1:5" ht="15.75" thickBot="1">
      <c r="A25" s="37"/>
      <c r="B25" s="36"/>
      <c r="C25" s="30">
        <v>4170</v>
      </c>
      <c r="D25" s="38" t="s">
        <v>18</v>
      </c>
      <c r="E25" s="35">
        <v>4120</v>
      </c>
    </row>
    <row r="26" spans="1:5" ht="15.75" thickBot="1">
      <c r="A26" s="37"/>
      <c r="B26" s="36"/>
      <c r="C26" s="30">
        <v>4210</v>
      </c>
      <c r="D26" s="38" t="s">
        <v>24</v>
      </c>
      <c r="E26" s="35">
        <v>157800</v>
      </c>
    </row>
    <row r="27" spans="1:5" ht="15.75" thickBot="1">
      <c r="A27" s="37"/>
      <c r="B27" s="36"/>
      <c r="C27" s="30">
        <v>4260</v>
      </c>
      <c r="D27" s="38" t="s">
        <v>42</v>
      </c>
      <c r="E27" s="35">
        <v>10750</v>
      </c>
    </row>
    <row r="28" spans="1:5" ht="15.75" thickBot="1">
      <c r="A28" s="37"/>
      <c r="B28" s="36"/>
      <c r="C28" s="30">
        <v>4270</v>
      </c>
      <c r="D28" s="38" t="s">
        <v>20</v>
      </c>
      <c r="E28" s="35">
        <v>2736000</v>
      </c>
    </row>
    <row r="29" spans="1:5" ht="15.75" thickBot="1">
      <c r="A29" s="37"/>
      <c r="B29" s="36"/>
      <c r="C29" s="30">
        <v>4280</v>
      </c>
      <c r="D29" s="38" t="s">
        <v>46</v>
      </c>
      <c r="E29" s="34">
        <v>800</v>
      </c>
    </row>
    <row r="30" spans="1:5" ht="15.75" thickBot="1">
      <c r="A30" s="37"/>
      <c r="B30" s="36"/>
      <c r="C30" s="30">
        <v>4300</v>
      </c>
      <c r="D30" s="38" t="s">
        <v>21</v>
      </c>
      <c r="E30" s="35">
        <v>1034700</v>
      </c>
    </row>
    <row r="31" spans="1:5" ht="15.75" thickBot="1">
      <c r="A31" s="37"/>
      <c r="B31" s="36"/>
      <c r="C31" s="30">
        <v>4350</v>
      </c>
      <c r="D31" s="38" t="s">
        <v>68</v>
      </c>
      <c r="E31" s="34">
        <v>970</v>
      </c>
    </row>
    <row r="32" spans="1:5" ht="27" thickBot="1">
      <c r="A32" s="37"/>
      <c r="B32" s="36"/>
      <c r="C32" s="30">
        <v>4360</v>
      </c>
      <c r="D32" s="38" t="s">
        <v>87</v>
      </c>
      <c r="E32" s="35">
        <v>4900</v>
      </c>
    </row>
    <row r="33" spans="1:5" ht="27" thickBot="1">
      <c r="A33" s="37"/>
      <c r="B33" s="36"/>
      <c r="C33" s="30">
        <v>4370</v>
      </c>
      <c r="D33" s="38" t="s">
        <v>88</v>
      </c>
      <c r="E33" s="35">
        <v>6320</v>
      </c>
    </row>
    <row r="34" spans="1:5" ht="27" thickBot="1">
      <c r="A34" s="37"/>
      <c r="B34" s="36"/>
      <c r="C34" s="30">
        <v>4400</v>
      </c>
      <c r="D34" s="38" t="s">
        <v>89</v>
      </c>
      <c r="E34" s="35">
        <v>18500</v>
      </c>
    </row>
    <row r="35" spans="1:5" ht="15.75" thickBot="1">
      <c r="A35" s="39"/>
      <c r="B35" s="40"/>
      <c r="C35" s="30">
        <v>4410</v>
      </c>
      <c r="D35" s="38" t="s">
        <v>39</v>
      </c>
      <c r="E35" s="35">
        <v>6900</v>
      </c>
    </row>
    <row r="36" spans="1:5" ht="13.5" thickBot="1">
      <c r="A36" s="27" t="s">
        <v>0</v>
      </c>
      <c r="B36" s="28" t="s">
        <v>1</v>
      </c>
      <c r="C36" s="28" t="s">
        <v>14</v>
      </c>
      <c r="D36" s="28" t="s">
        <v>76</v>
      </c>
      <c r="E36" s="28" t="s">
        <v>77</v>
      </c>
    </row>
    <row r="37" spans="1:5" ht="13.5" thickBot="1">
      <c r="A37" s="27">
        <v>1</v>
      </c>
      <c r="B37" s="28">
        <v>2</v>
      </c>
      <c r="C37" s="28">
        <v>3</v>
      </c>
      <c r="D37" s="28">
        <v>4</v>
      </c>
      <c r="E37" s="28">
        <v>5</v>
      </c>
    </row>
    <row r="38" spans="1:5" ht="15.75" thickBot="1">
      <c r="A38" s="29">
        <v>600</v>
      </c>
      <c r="B38" s="30">
        <v>60014</v>
      </c>
      <c r="C38" s="30">
        <v>4430</v>
      </c>
      <c r="D38" s="38" t="s">
        <v>26</v>
      </c>
      <c r="E38" s="41">
        <v>6818</v>
      </c>
    </row>
    <row r="39" spans="1:5" ht="27" thickBot="1">
      <c r="A39" s="37"/>
      <c r="B39" s="36"/>
      <c r="C39" s="30">
        <v>4440</v>
      </c>
      <c r="D39" s="38" t="s">
        <v>69</v>
      </c>
      <c r="E39" s="35">
        <v>24139</v>
      </c>
    </row>
    <row r="40" spans="1:5" ht="15.75" thickBot="1">
      <c r="A40" s="37"/>
      <c r="B40" s="36"/>
      <c r="C40" s="30">
        <v>4480</v>
      </c>
      <c r="D40" s="38" t="s">
        <v>90</v>
      </c>
      <c r="E40" s="35">
        <v>3350</v>
      </c>
    </row>
    <row r="41" spans="1:5" ht="27" thickBot="1">
      <c r="A41" s="37"/>
      <c r="B41" s="36"/>
      <c r="C41" s="30">
        <v>4700</v>
      </c>
      <c r="D41" s="38" t="s">
        <v>91</v>
      </c>
      <c r="E41" s="35">
        <v>6600</v>
      </c>
    </row>
    <row r="42" spans="1:5" ht="27" thickBot="1">
      <c r="A42" s="37"/>
      <c r="B42" s="36"/>
      <c r="C42" s="30">
        <v>4740</v>
      </c>
      <c r="D42" s="38" t="s">
        <v>92</v>
      </c>
      <c r="E42" s="34">
        <v>800</v>
      </c>
    </row>
    <row r="43" spans="1:5" ht="27" thickBot="1">
      <c r="A43" s="37"/>
      <c r="B43" s="36"/>
      <c r="C43" s="30">
        <v>4750</v>
      </c>
      <c r="D43" s="38" t="s">
        <v>93</v>
      </c>
      <c r="E43" s="35">
        <v>3000</v>
      </c>
    </row>
    <row r="44" spans="1:5" ht="27" thickBot="1">
      <c r="A44" s="37"/>
      <c r="B44" s="36"/>
      <c r="C44" s="30">
        <v>6050</v>
      </c>
      <c r="D44" s="38" t="s">
        <v>58</v>
      </c>
      <c r="E44" s="35">
        <v>505000</v>
      </c>
    </row>
    <row r="45" spans="1:5" ht="27" thickBot="1">
      <c r="A45" s="37"/>
      <c r="B45" s="36"/>
      <c r="C45" s="30">
        <v>6058</v>
      </c>
      <c r="D45" s="38" t="s">
        <v>58</v>
      </c>
      <c r="E45" s="35">
        <v>2100000</v>
      </c>
    </row>
    <row r="46" spans="1:5" ht="27" thickBot="1">
      <c r="A46" s="32"/>
      <c r="B46" s="33"/>
      <c r="C46" s="30">
        <v>6059</v>
      </c>
      <c r="D46" s="38" t="s">
        <v>58</v>
      </c>
      <c r="E46" s="35">
        <v>700000</v>
      </c>
    </row>
    <row r="47" spans="1:5" ht="52.5" thickBot="1">
      <c r="A47" s="29"/>
      <c r="B47" s="30"/>
      <c r="C47" s="30">
        <v>6610</v>
      </c>
      <c r="D47" s="38" t="s">
        <v>94</v>
      </c>
      <c r="E47" s="35">
        <v>190000</v>
      </c>
    </row>
    <row r="48" spans="1:5" ht="15.75" thickBot="1">
      <c r="A48" s="29">
        <v>700</v>
      </c>
      <c r="B48" s="30"/>
      <c r="C48" s="30"/>
      <c r="D48" s="54" t="s">
        <v>95</v>
      </c>
      <c r="E48" s="31">
        <v>117000</v>
      </c>
    </row>
    <row r="49" spans="1:5" ht="27" thickBot="1">
      <c r="A49" s="37"/>
      <c r="B49" s="30">
        <v>70005</v>
      </c>
      <c r="C49" s="30"/>
      <c r="D49" s="55" t="s">
        <v>47</v>
      </c>
      <c r="E49" s="31">
        <v>117000</v>
      </c>
    </row>
    <row r="50" spans="1:5" ht="15.75" thickBot="1">
      <c r="A50" s="37"/>
      <c r="B50" s="36"/>
      <c r="C50" s="30">
        <v>4270</v>
      </c>
      <c r="D50" s="38" t="s">
        <v>20</v>
      </c>
      <c r="E50" s="35">
        <v>23000</v>
      </c>
    </row>
    <row r="51" spans="1:5" ht="15.75" thickBot="1">
      <c r="A51" s="37"/>
      <c r="B51" s="36"/>
      <c r="C51" s="30">
        <v>4300</v>
      </c>
      <c r="D51" s="38" t="s">
        <v>21</v>
      </c>
      <c r="E51" s="35">
        <v>35000</v>
      </c>
    </row>
    <row r="52" spans="1:5" ht="15.75" thickBot="1">
      <c r="A52" s="37"/>
      <c r="B52" s="36"/>
      <c r="C52" s="30">
        <v>4430</v>
      </c>
      <c r="D52" s="38" t="s">
        <v>26</v>
      </c>
      <c r="E52" s="35">
        <v>52000</v>
      </c>
    </row>
    <row r="53" spans="1:5" ht="15.75" thickBot="1">
      <c r="A53" s="37"/>
      <c r="B53" s="36"/>
      <c r="C53" s="30">
        <v>4480</v>
      </c>
      <c r="D53" s="38" t="s">
        <v>90</v>
      </c>
      <c r="E53" s="35">
        <v>4000</v>
      </c>
    </row>
    <row r="54" spans="1:5" ht="27" thickBot="1">
      <c r="A54" s="39"/>
      <c r="B54" s="40"/>
      <c r="C54" s="30">
        <v>4750</v>
      </c>
      <c r="D54" s="38" t="s">
        <v>93</v>
      </c>
      <c r="E54" s="35">
        <v>3000</v>
      </c>
    </row>
    <row r="55" spans="1:5" ht="15.75" thickBot="1">
      <c r="A55" s="29">
        <v>710</v>
      </c>
      <c r="B55" s="30"/>
      <c r="C55" s="30"/>
      <c r="D55" s="54" t="s">
        <v>96</v>
      </c>
      <c r="E55" s="31">
        <v>266253</v>
      </c>
    </row>
    <row r="56" spans="1:5" ht="15.75" thickBot="1">
      <c r="A56" s="32"/>
      <c r="B56" s="30">
        <v>71013</v>
      </c>
      <c r="C56" s="30"/>
      <c r="D56" s="55" t="s">
        <v>97</v>
      </c>
      <c r="E56" s="31">
        <v>40000</v>
      </c>
    </row>
    <row r="57" spans="1:5" ht="15.75" thickBot="1">
      <c r="A57" s="32"/>
      <c r="B57" s="30"/>
      <c r="C57" s="30">
        <v>4300</v>
      </c>
      <c r="D57" s="38" t="s">
        <v>21</v>
      </c>
      <c r="E57" s="35">
        <v>40000</v>
      </c>
    </row>
    <row r="58" spans="1:5" ht="27" thickBot="1">
      <c r="A58" s="32"/>
      <c r="B58" s="30">
        <v>71014</v>
      </c>
      <c r="C58" s="30"/>
      <c r="D58" s="55" t="s">
        <v>98</v>
      </c>
      <c r="E58" s="31">
        <v>9000</v>
      </c>
    </row>
    <row r="59" spans="1:5" ht="15.75" thickBot="1">
      <c r="A59" s="32"/>
      <c r="B59" s="30"/>
      <c r="C59" s="30">
        <v>4300</v>
      </c>
      <c r="D59" s="38" t="s">
        <v>21</v>
      </c>
      <c r="E59" s="35">
        <v>9000</v>
      </c>
    </row>
    <row r="60" spans="1:5" ht="15.75" thickBot="1">
      <c r="A60" s="32"/>
      <c r="B60" s="30">
        <v>71015</v>
      </c>
      <c r="C60" s="30"/>
      <c r="D60" s="55" t="s">
        <v>99</v>
      </c>
      <c r="E60" s="31">
        <v>216253</v>
      </c>
    </row>
    <row r="61" spans="1:5" ht="15.75" thickBot="1">
      <c r="A61" s="32"/>
      <c r="B61" s="33"/>
      <c r="C61" s="30">
        <v>4010</v>
      </c>
      <c r="D61" s="56" t="s">
        <v>19</v>
      </c>
      <c r="E61" s="35">
        <v>51300</v>
      </c>
    </row>
    <row r="62" spans="1:5" ht="27" thickBot="1">
      <c r="A62" s="32"/>
      <c r="B62" s="33"/>
      <c r="C62" s="30">
        <v>4020</v>
      </c>
      <c r="D62" s="56" t="s">
        <v>66</v>
      </c>
      <c r="E62" s="35">
        <v>78400</v>
      </c>
    </row>
    <row r="63" spans="1:5" ht="15.75" thickBot="1">
      <c r="A63" s="32"/>
      <c r="B63" s="33"/>
      <c r="C63" s="30">
        <v>4040</v>
      </c>
      <c r="D63" s="56" t="s">
        <v>100</v>
      </c>
      <c r="E63" s="35">
        <v>9900</v>
      </c>
    </row>
    <row r="64" spans="1:5" ht="15.75" thickBot="1">
      <c r="A64" s="32"/>
      <c r="B64" s="33"/>
      <c r="C64" s="30">
        <v>4110</v>
      </c>
      <c r="D64" s="56" t="s">
        <v>80</v>
      </c>
      <c r="E64" s="35">
        <v>25200</v>
      </c>
    </row>
    <row r="65" spans="1:5" ht="15.75" thickBot="1">
      <c r="A65" s="32"/>
      <c r="B65" s="33"/>
      <c r="C65" s="30">
        <v>4120</v>
      </c>
      <c r="D65" s="56" t="s">
        <v>22</v>
      </c>
      <c r="E65" s="35">
        <v>3500</v>
      </c>
    </row>
    <row r="66" spans="1:5" ht="15.75" thickBot="1">
      <c r="A66" s="32"/>
      <c r="B66" s="33"/>
      <c r="C66" s="30">
        <v>4170</v>
      </c>
      <c r="D66" s="56" t="s">
        <v>18</v>
      </c>
      <c r="E66" s="35">
        <v>3000</v>
      </c>
    </row>
    <row r="67" spans="1:5" ht="15.75" thickBot="1">
      <c r="A67" s="32"/>
      <c r="B67" s="33"/>
      <c r="C67" s="30">
        <v>4210</v>
      </c>
      <c r="D67" s="56" t="s">
        <v>24</v>
      </c>
      <c r="E67" s="35">
        <v>5813</v>
      </c>
    </row>
    <row r="68" spans="1:5" ht="15.75" thickBot="1">
      <c r="A68" s="32"/>
      <c r="B68" s="33"/>
      <c r="C68" s="30">
        <v>4270</v>
      </c>
      <c r="D68" s="56" t="s">
        <v>20</v>
      </c>
      <c r="E68" s="35">
        <v>3000</v>
      </c>
    </row>
    <row r="69" spans="1:5" ht="15.75" thickBot="1">
      <c r="A69" s="32"/>
      <c r="B69" s="33"/>
      <c r="C69" s="30">
        <v>4300</v>
      </c>
      <c r="D69" s="56" t="s">
        <v>21</v>
      </c>
      <c r="E69" s="35">
        <v>30040</v>
      </c>
    </row>
    <row r="70" spans="1:5" ht="15.75" thickBot="1">
      <c r="A70" s="32"/>
      <c r="B70" s="33"/>
      <c r="C70" s="30">
        <v>4410</v>
      </c>
      <c r="D70" s="38" t="s">
        <v>39</v>
      </c>
      <c r="E70" s="34">
        <v>500</v>
      </c>
    </row>
    <row r="71" spans="1:5" ht="15.75" thickBot="1">
      <c r="A71" s="32"/>
      <c r="B71" s="33"/>
      <c r="C71" s="30">
        <v>4430</v>
      </c>
      <c r="D71" s="38" t="s">
        <v>26</v>
      </c>
      <c r="E71" s="35">
        <v>2000</v>
      </c>
    </row>
    <row r="72" spans="1:5" ht="27" thickBot="1">
      <c r="A72" s="32"/>
      <c r="B72" s="30"/>
      <c r="C72" s="30">
        <v>4440</v>
      </c>
      <c r="D72" s="56" t="s">
        <v>69</v>
      </c>
      <c r="E72" s="35">
        <v>3600</v>
      </c>
    </row>
    <row r="73" spans="1:5" ht="15.75" thickBot="1">
      <c r="A73" s="37"/>
      <c r="B73" s="30">
        <v>71035</v>
      </c>
      <c r="C73" s="30"/>
      <c r="D73" s="55" t="s">
        <v>101</v>
      </c>
      <c r="E73" s="31">
        <v>1000</v>
      </c>
    </row>
    <row r="74" spans="1:5" ht="15.75" thickBot="1">
      <c r="A74" s="39"/>
      <c r="B74" s="40"/>
      <c r="C74" s="30">
        <v>4300</v>
      </c>
      <c r="D74" s="38" t="s">
        <v>21</v>
      </c>
      <c r="E74" s="35">
        <v>1000</v>
      </c>
    </row>
    <row r="75" spans="1:5" ht="15.75" thickBot="1">
      <c r="A75" s="29">
        <v>750</v>
      </c>
      <c r="B75" s="30"/>
      <c r="C75" s="30"/>
      <c r="D75" s="54" t="s">
        <v>31</v>
      </c>
      <c r="E75" s="31">
        <v>6536682</v>
      </c>
    </row>
    <row r="76" spans="1:5" ht="15.75" thickBot="1">
      <c r="A76" s="37"/>
      <c r="B76" s="30">
        <v>75011</v>
      </c>
      <c r="C76" s="30"/>
      <c r="D76" s="55" t="s">
        <v>32</v>
      </c>
      <c r="E76" s="31">
        <v>204542</v>
      </c>
    </row>
    <row r="77" spans="1:5" ht="15.75" thickBot="1">
      <c r="A77" s="42"/>
      <c r="B77" s="33"/>
      <c r="C77" s="30">
        <v>4010</v>
      </c>
      <c r="D77" s="38" t="s">
        <v>19</v>
      </c>
      <c r="E77" s="35">
        <v>179867</v>
      </c>
    </row>
    <row r="78" spans="1:5" ht="15.75" thickBot="1">
      <c r="A78" s="43"/>
      <c r="B78" s="30"/>
      <c r="C78" s="30">
        <v>4110</v>
      </c>
      <c r="D78" s="38" t="s">
        <v>80</v>
      </c>
      <c r="E78" s="35">
        <v>24675</v>
      </c>
    </row>
    <row r="79" spans="1:5" ht="13.5" thickBot="1">
      <c r="A79" s="27" t="s">
        <v>0</v>
      </c>
      <c r="B79" s="28" t="s">
        <v>1</v>
      </c>
      <c r="C79" s="28" t="s">
        <v>14</v>
      </c>
      <c r="D79" s="28" t="s">
        <v>76</v>
      </c>
      <c r="E79" s="28" t="s">
        <v>77</v>
      </c>
    </row>
    <row r="80" spans="1:5" ht="13.5" thickBot="1">
      <c r="A80" s="27">
        <v>1</v>
      </c>
      <c r="B80" s="28">
        <v>2</v>
      </c>
      <c r="C80" s="28">
        <v>3</v>
      </c>
      <c r="D80" s="28">
        <v>4</v>
      </c>
      <c r="E80" s="28">
        <v>5</v>
      </c>
    </row>
    <row r="81" spans="1:5" ht="15.75" thickBot="1">
      <c r="A81" s="29">
        <v>750</v>
      </c>
      <c r="B81" s="30">
        <v>75018</v>
      </c>
      <c r="C81" s="30"/>
      <c r="D81" s="55" t="s">
        <v>102</v>
      </c>
      <c r="E81" s="31">
        <v>6000</v>
      </c>
    </row>
    <row r="82" spans="1:5" ht="52.5" thickBot="1">
      <c r="A82" s="42"/>
      <c r="B82" s="40"/>
      <c r="C82" s="30">
        <v>2330</v>
      </c>
      <c r="D82" s="38" t="s">
        <v>103</v>
      </c>
      <c r="E82" s="35">
        <v>6000</v>
      </c>
    </row>
    <row r="83" spans="1:5" ht="15.75" thickBot="1">
      <c r="A83" s="42"/>
      <c r="B83" s="30">
        <v>75019</v>
      </c>
      <c r="C83" s="30"/>
      <c r="D83" s="55" t="s">
        <v>104</v>
      </c>
      <c r="E83" s="31">
        <v>338498</v>
      </c>
    </row>
    <row r="84" spans="1:5" ht="15.75" thickBot="1">
      <c r="A84" s="37"/>
      <c r="B84" s="36"/>
      <c r="C84" s="30">
        <v>3030</v>
      </c>
      <c r="D84" s="38" t="s">
        <v>55</v>
      </c>
      <c r="E84" s="35">
        <v>188000</v>
      </c>
    </row>
    <row r="85" spans="1:5" ht="15.75" thickBot="1">
      <c r="A85" s="42"/>
      <c r="B85" s="36"/>
      <c r="C85" s="30">
        <v>4170</v>
      </c>
      <c r="D85" s="56" t="s">
        <v>18</v>
      </c>
      <c r="E85" s="35">
        <v>2000</v>
      </c>
    </row>
    <row r="86" spans="1:5" ht="15.75" thickBot="1">
      <c r="A86" s="42"/>
      <c r="B86" s="36"/>
      <c r="C86" s="30">
        <v>4210</v>
      </c>
      <c r="D86" s="38" t="s">
        <v>24</v>
      </c>
      <c r="E86" s="35">
        <v>27000</v>
      </c>
    </row>
    <row r="87" spans="1:5" ht="15.75" thickBot="1">
      <c r="A87" s="42"/>
      <c r="B87" s="36"/>
      <c r="C87" s="30">
        <v>4300</v>
      </c>
      <c r="D87" s="38" t="s">
        <v>21</v>
      </c>
      <c r="E87" s="35">
        <v>26200</v>
      </c>
    </row>
    <row r="88" spans="1:5" ht="27" thickBot="1">
      <c r="A88" s="42"/>
      <c r="B88" s="36"/>
      <c r="C88" s="30">
        <v>4360</v>
      </c>
      <c r="D88" s="38" t="s">
        <v>87</v>
      </c>
      <c r="E88" s="35">
        <v>2000</v>
      </c>
    </row>
    <row r="89" spans="1:5" ht="27" thickBot="1">
      <c r="A89" s="42"/>
      <c r="B89" s="36"/>
      <c r="C89" s="30">
        <v>4370</v>
      </c>
      <c r="D89" s="38" t="s">
        <v>88</v>
      </c>
      <c r="E89" s="35">
        <v>2000</v>
      </c>
    </row>
    <row r="90" spans="1:5" ht="15.75" thickBot="1">
      <c r="A90" s="42"/>
      <c r="B90" s="36"/>
      <c r="C90" s="30">
        <v>4410</v>
      </c>
      <c r="D90" s="38" t="s">
        <v>39</v>
      </c>
      <c r="E90" s="35">
        <v>5000</v>
      </c>
    </row>
    <row r="91" spans="1:5" ht="15.75" thickBot="1">
      <c r="A91" s="42"/>
      <c r="B91" s="36"/>
      <c r="C91" s="30">
        <v>4420</v>
      </c>
      <c r="D91" s="38" t="s">
        <v>40</v>
      </c>
      <c r="E91" s="35">
        <v>2000</v>
      </c>
    </row>
    <row r="92" spans="1:5" ht="15.75" thickBot="1">
      <c r="A92" s="42"/>
      <c r="B92" s="36"/>
      <c r="C92" s="30">
        <v>4430</v>
      </c>
      <c r="D92" s="38" t="s">
        <v>26</v>
      </c>
      <c r="E92" s="35">
        <v>68298</v>
      </c>
    </row>
    <row r="93" spans="1:5" ht="27" thickBot="1">
      <c r="A93" s="42"/>
      <c r="B93" s="33"/>
      <c r="C93" s="30">
        <v>4700</v>
      </c>
      <c r="D93" s="38" t="s">
        <v>91</v>
      </c>
      <c r="E93" s="35">
        <v>10000</v>
      </c>
    </row>
    <row r="94" spans="1:5" ht="27" thickBot="1">
      <c r="A94" s="42"/>
      <c r="B94" s="33"/>
      <c r="C94" s="30">
        <v>4740</v>
      </c>
      <c r="D94" s="38" t="s">
        <v>92</v>
      </c>
      <c r="E94" s="35">
        <v>5000</v>
      </c>
    </row>
    <row r="95" spans="1:5" ht="27" thickBot="1">
      <c r="A95" s="42"/>
      <c r="B95" s="30"/>
      <c r="C95" s="30">
        <v>4750</v>
      </c>
      <c r="D95" s="38" t="s">
        <v>93</v>
      </c>
      <c r="E95" s="35">
        <v>1000</v>
      </c>
    </row>
    <row r="96" spans="1:5" ht="15.75" thickBot="1">
      <c r="A96" s="42"/>
      <c r="B96" s="30">
        <v>75020</v>
      </c>
      <c r="C96" s="30"/>
      <c r="D96" s="55" t="s">
        <v>33</v>
      </c>
      <c r="E96" s="31">
        <v>5854882</v>
      </c>
    </row>
    <row r="97" spans="1:5" ht="27" thickBot="1">
      <c r="A97" s="42"/>
      <c r="B97" s="33"/>
      <c r="C97" s="30">
        <v>3020</v>
      </c>
      <c r="D97" s="56" t="s">
        <v>57</v>
      </c>
      <c r="E97" s="34">
        <v>200</v>
      </c>
    </row>
    <row r="98" spans="1:5" ht="15.75" thickBot="1">
      <c r="A98" s="42"/>
      <c r="B98" s="33"/>
      <c r="C98" s="30">
        <v>4010</v>
      </c>
      <c r="D98" s="38" t="s">
        <v>19</v>
      </c>
      <c r="E98" s="35">
        <v>2586861</v>
      </c>
    </row>
    <row r="99" spans="1:5" ht="15.75" thickBot="1">
      <c r="A99" s="42"/>
      <c r="B99" s="33"/>
      <c r="C99" s="30">
        <v>4040</v>
      </c>
      <c r="D99" s="38" t="s">
        <v>85</v>
      </c>
      <c r="E99" s="35">
        <v>186928</v>
      </c>
    </row>
    <row r="100" spans="1:5" ht="15.75" thickBot="1">
      <c r="A100" s="42"/>
      <c r="B100" s="33"/>
      <c r="C100" s="30">
        <v>4110</v>
      </c>
      <c r="D100" s="38" t="s">
        <v>80</v>
      </c>
      <c r="E100" s="35">
        <v>477934</v>
      </c>
    </row>
    <row r="101" spans="1:5" ht="15.75" thickBot="1">
      <c r="A101" s="42"/>
      <c r="B101" s="33"/>
      <c r="C101" s="30">
        <v>4120</v>
      </c>
      <c r="D101" s="38" t="s">
        <v>22</v>
      </c>
      <c r="E101" s="35">
        <v>71698</v>
      </c>
    </row>
    <row r="102" spans="1:5" ht="27" thickBot="1">
      <c r="A102" s="42"/>
      <c r="B102" s="33"/>
      <c r="C102" s="30">
        <v>4140</v>
      </c>
      <c r="D102" s="38" t="s">
        <v>86</v>
      </c>
      <c r="E102" s="34" t="s">
        <v>105</v>
      </c>
    </row>
    <row r="103" spans="1:5" ht="15.75" thickBot="1">
      <c r="A103" s="42"/>
      <c r="B103" s="33"/>
      <c r="C103" s="30">
        <v>4170</v>
      </c>
      <c r="D103" s="38" t="s">
        <v>18</v>
      </c>
      <c r="E103" s="35">
        <v>39200</v>
      </c>
    </row>
    <row r="104" spans="1:5" ht="15.75" thickBot="1">
      <c r="A104" s="42"/>
      <c r="B104" s="33"/>
      <c r="C104" s="30">
        <v>4210</v>
      </c>
      <c r="D104" s="38" t="s">
        <v>24</v>
      </c>
      <c r="E104" s="35">
        <v>801803</v>
      </c>
    </row>
    <row r="105" spans="1:5" ht="15.75" thickBot="1">
      <c r="A105" s="42"/>
      <c r="B105" s="33"/>
      <c r="C105" s="30">
        <v>4260</v>
      </c>
      <c r="D105" s="38" t="s">
        <v>42</v>
      </c>
      <c r="E105" s="35">
        <v>150000</v>
      </c>
    </row>
    <row r="106" spans="1:5" ht="15.75" thickBot="1">
      <c r="A106" s="42"/>
      <c r="B106" s="33"/>
      <c r="C106" s="30">
        <v>4270</v>
      </c>
      <c r="D106" s="38" t="s">
        <v>20</v>
      </c>
      <c r="E106" s="35">
        <v>122000</v>
      </c>
    </row>
    <row r="107" spans="1:5" ht="15.75" thickBot="1">
      <c r="A107" s="42"/>
      <c r="B107" s="33"/>
      <c r="C107" s="30">
        <v>4280</v>
      </c>
      <c r="D107" s="38" t="s">
        <v>46</v>
      </c>
      <c r="E107" s="35">
        <v>5600</v>
      </c>
    </row>
    <row r="108" spans="1:5" ht="15.75" thickBot="1">
      <c r="A108" s="42"/>
      <c r="B108" s="33"/>
      <c r="C108" s="30">
        <v>4300</v>
      </c>
      <c r="D108" s="38" t="s">
        <v>21</v>
      </c>
      <c r="E108" s="35">
        <v>626845</v>
      </c>
    </row>
    <row r="109" spans="1:5" ht="15.75" thickBot="1">
      <c r="A109" s="42"/>
      <c r="B109" s="33"/>
      <c r="C109" s="30">
        <v>4350</v>
      </c>
      <c r="D109" s="38" t="s">
        <v>68</v>
      </c>
      <c r="E109" s="35">
        <v>15000</v>
      </c>
    </row>
    <row r="110" spans="1:5" ht="27" thickBot="1">
      <c r="A110" s="32"/>
      <c r="B110" s="33"/>
      <c r="C110" s="30">
        <v>4360</v>
      </c>
      <c r="D110" s="38" t="s">
        <v>87</v>
      </c>
      <c r="E110" s="35">
        <v>70000</v>
      </c>
    </row>
    <row r="111" spans="1:5" ht="27" thickBot="1">
      <c r="A111" s="44"/>
      <c r="B111" s="33"/>
      <c r="C111" s="30">
        <v>4370</v>
      </c>
      <c r="D111" s="38" t="s">
        <v>88</v>
      </c>
      <c r="E111" s="35">
        <v>18000</v>
      </c>
    </row>
    <row r="112" spans="1:5" ht="15.75" thickBot="1">
      <c r="A112" s="44"/>
      <c r="B112" s="33"/>
      <c r="C112" s="30">
        <v>4380</v>
      </c>
      <c r="D112" s="38" t="s">
        <v>106</v>
      </c>
      <c r="E112" s="35">
        <v>3000</v>
      </c>
    </row>
    <row r="113" spans="1:5" ht="27" thickBot="1">
      <c r="A113" s="44"/>
      <c r="B113" s="33"/>
      <c r="C113" s="30">
        <v>4390</v>
      </c>
      <c r="D113" s="38" t="s">
        <v>107</v>
      </c>
      <c r="E113" s="35">
        <v>5000</v>
      </c>
    </row>
    <row r="114" spans="1:5" ht="27" thickBot="1">
      <c r="A114" s="44"/>
      <c r="B114" s="33"/>
      <c r="C114" s="30">
        <v>4400</v>
      </c>
      <c r="D114" s="38" t="s">
        <v>89</v>
      </c>
      <c r="E114" s="34">
        <v>700</v>
      </c>
    </row>
    <row r="115" spans="1:5" ht="15.75" thickBot="1">
      <c r="A115" s="42"/>
      <c r="B115" s="36"/>
      <c r="C115" s="30">
        <v>4410</v>
      </c>
      <c r="D115" s="38" t="s">
        <v>39</v>
      </c>
      <c r="E115" s="35">
        <v>35900</v>
      </c>
    </row>
    <row r="116" spans="1:5" ht="15.75" thickBot="1">
      <c r="A116" s="42"/>
      <c r="B116" s="36"/>
      <c r="C116" s="30">
        <v>4420</v>
      </c>
      <c r="D116" s="38" t="s">
        <v>40</v>
      </c>
      <c r="E116" s="35">
        <v>4000</v>
      </c>
    </row>
    <row r="117" spans="1:5" ht="15.75" thickBot="1">
      <c r="A117" s="43"/>
      <c r="B117" s="40"/>
      <c r="C117" s="30">
        <v>4430</v>
      </c>
      <c r="D117" s="38" t="s">
        <v>26</v>
      </c>
      <c r="E117" s="35">
        <v>17085</v>
      </c>
    </row>
    <row r="118" spans="1:5" ht="13.5" thickBot="1">
      <c r="A118" s="27" t="s">
        <v>0</v>
      </c>
      <c r="B118" s="28" t="s">
        <v>1</v>
      </c>
      <c r="C118" s="28" t="s">
        <v>14</v>
      </c>
      <c r="D118" s="28" t="s">
        <v>76</v>
      </c>
      <c r="E118" s="28" t="s">
        <v>77</v>
      </c>
    </row>
    <row r="119" spans="1:5" ht="13.5" thickBot="1">
      <c r="A119" s="27">
        <v>1</v>
      </c>
      <c r="B119" s="28">
        <v>2</v>
      </c>
      <c r="C119" s="28">
        <v>3</v>
      </c>
      <c r="D119" s="28">
        <v>4</v>
      </c>
      <c r="E119" s="28">
        <v>5</v>
      </c>
    </row>
    <row r="120" spans="1:5" ht="27" thickBot="1">
      <c r="A120" s="29">
        <v>750</v>
      </c>
      <c r="B120" s="30">
        <v>75020</v>
      </c>
      <c r="C120" s="30">
        <v>4440</v>
      </c>
      <c r="D120" s="38" t="s">
        <v>108</v>
      </c>
      <c r="E120" s="35">
        <v>66760</v>
      </c>
    </row>
    <row r="121" spans="1:5" ht="15.75" thickBot="1">
      <c r="A121" s="42"/>
      <c r="B121" s="36"/>
      <c r="C121" s="30">
        <v>4530</v>
      </c>
      <c r="D121" s="38" t="s">
        <v>109</v>
      </c>
      <c r="E121" s="34">
        <v>500</v>
      </c>
    </row>
    <row r="122" spans="1:5" ht="27" thickBot="1">
      <c r="A122" s="42"/>
      <c r="B122" s="36"/>
      <c r="C122" s="30">
        <v>4700</v>
      </c>
      <c r="D122" s="38" t="s">
        <v>91</v>
      </c>
      <c r="E122" s="35">
        <v>35000</v>
      </c>
    </row>
    <row r="123" spans="1:5" ht="27" thickBot="1">
      <c r="A123" s="42"/>
      <c r="B123" s="36"/>
      <c r="C123" s="30">
        <v>4740</v>
      </c>
      <c r="D123" s="38" t="s">
        <v>92</v>
      </c>
      <c r="E123" s="35">
        <v>30000</v>
      </c>
    </row>
    <row r="124" spans="1:5" ht="27" thickBot="1">
      <c r="A124" s="42"/>
      <c r="B124" s="36"/>
      <c r="C124" s="30">
        <v>4750</v>
      </c>
      <c r="D124" s="38" t="s">
        <v>93</v>
      </c>
      <c r="E124" s="35">
        <v>28400</v>
      </c>
    </row>
    <row r="125" spans="1:5" ht="27" thickBot="1">
      <c r="A125" s="42"/>
      <c r="B125" s="36"/>
      <c r="C125" s="30">
        <v>6050</v>
      </c>
      <c r="D125" s="38" t="s">
        <v>58</v>
      </c>
      <c r="E125" s="35">
        <v>250000</v>
      </c>
    </row>
    <row r="126" spans="1:5" ht="27" thickBot="1">
      <c r="A126" s="42"/>
      <c r="B126" s="36"/>
      <c r="C126" s="30">
        <v>6060</v>
      </c>
      <c r="D126" s="38" t="s">
        <v>23</v>
      </c>
      <c r="E126" s="35">
        <v>93468</v>
      </c>
    </row>
    <row r="127" spans="1:5" ht="52.5" thickBot="1">
      <c r="A127" s="42"/>
      <c r="B127" s="30"/>
      <c r="C127" s="30">
        <v>6630</v>
      </c>
      <c r="D127" s="56" t="s">
        <v>110</v>
      </c>
      <c r="E127" s="35">
        <v>110000</v>
      </c>
    </row>
    <row r="128" spans="1:5" ht="15.75" thickBot="1">
      <c r="A128" s="42"/>
      <c r="B128" s="30">
        <v>75045</v>
      </c>
      <c r="C128" s="30"/>
      <c r="D128" s="55" t="s">
        <v>111</v>
      </c>
      <c r="E128" s="31">
        <v>28000</v>
      </c>
    </row>
    <row r="129" spans="1:5" ht="15.75" thickBot="1">
      <c r="A129" s="42"/>
      <c r="B129" s="36"/>
      <c r="C129" s="30">
        <v>4110</v>
      </c>
      <c r="D129" s="38" t="s">
        <v>80</v>
      </c>
      <c r="E129" s="35">
        <v>1800</v>
      </c>
    </row>
    <row r="130" spans="1:5" ht="15.75" thickBot="1">
      <c r="A130" s="42"/>
      <c r="B130" s="36"/>
      <c r="C130" s="30">
        <v>4120</v>
      </c>
      <c r="D130" s="38" t="s">
        <v>22</v>
      </c>
      <c r="E130" s="34">
        <v>200</v>
      </c>
    </row>
    <row r="131" spans="1:5" ht="15.75" thickBot="1">
      <c r="A131" s="42"/>
      <c r="B131" s="36"/>
      <c r="C131" s="30">
        <v>4170</v>
      </c>
      <c r="D131" s="38" t="s">
        <v>18</v>
      </c>
      <c r="E131" s="35">
        <v>15000</v>
      </c>
    </row>
    <row r="132" spans="1:5" ht="15.75" thickBot="1">
      <c r="A132" s="42"/>
      <c r="B132" s="36"/>
      <c r="C132" s="30">
        <v>4210</v>
      </c>
      <c r="D132" s="38" t="s">
        <v>24</v>
      </c>
      <c r="E132" s="35">
        <v>2000</v>
      </c>
    </row>
    <row r="133" spans="1:5" ht="15.75" thickBot="1">
      <c r="A133" s="42"/>
      <c r="B133" s="36"/>
      <c r="C133" s="30">
        <v>4300</v>
      </c>
      <c r="D133" s="38" t="s">
        <v>21</v>
      </c>
      <c r="E133" s="35">
        <v>3500</v>
      </c>
    </row>
    <row r="134" spans="1:5" ht="27" thickBot="1">
      <c r="A134" s="42"/>
      <c r="B134" s="36"/>
      <c r="C134" s="30">
        <v>4370</v>
      </c>
      <c r="D134" s="38" t="s">
        <v>88</v>
      </c>
      <c r="E134" s="34">
        <v>500</v>
      </c>
    </row>
    <row r="135" spans="1:5" ht="27" thickBot="1">
      <c r="A135" s="42"/>
      <c r="B135" s="36"/>
      <c r="C135" s="30">
        <v>4400</v>
      </c>
      <c r="D135" s="38" t="s">
        <v>89</v>
      </c>
      <c r="E135" s="35">
        <v>3500</v>
      </c>
    </row>
    <row r="136" spans="1:5" ht="15.75" thickBot="1">
      <c r="A136" s="42"/>
      <c r="B136" s="36"/>
      <c r="C136" s="30">
        <v>4410</v>
      </c>
      <c r="D136" s="38" t="s">
        <v>39</v>
      </c>
      <c r="E136" s="34">
        <v>500</v>
      </c>
    </row>
    <row r="137" spans="1:5" ht="27" thickBot="1">
      <c r="A137" s="37"/>
      <c r="B137" s="33"/>
      <c r="C137" s="30">
        <v>4700</v>
      </c>
      <c r="D137" s="38" t="s">
        <v>91</v>
      </c>
      <c r="E137" s="34">
        <v>500</v>
      </c>
    </row>
    <row r="138" spans="1:5" ht="27" thickBot="1">
      <c r="A138" s="37"/>
      <c r="B138" s="30"/>
      <c r="C138" s="30">
        <v>4740</v>
      </c>
      <c r="D138" s="38" t="s">
        <v>92</v>
      </c>
      <c r="E138" s="34">
        <v>500</v>
      </c>
    </row>
    <row r="139" spans="1:5" ht="27" thickBot="1">
      <c r="A139" s="37"/>
      <c r="B139" s="30">
        <v>75075</v>
      </c>
      <c r="C139" s="30"/>
      <c r="D139" s="54" t="s">
        <v>112</v>
      </c>
      <c r="E139" s="31">
        <v>83260</v>
      </c>
    </row>
    <row r="140" spans="1:5" ht="15.75" thickBot="1">
      <c r="A140" s="42"/>
      <c r="B140" s="36"/>
      <c r="C140" s="30">
        <v>4170</v>
      </c>
      <c r="D140" s="38" t="s">
        <v>18</v>
      </c>
      <c r="E140" s="35">
        <v>7260</v>
      </c>
    </row>
    <row r="141" spans="1:5" ht="15.75" thickBot="1">
      <c r="A141" s="42"/>
      <c r="B141" s="36"/>
      <c r="C141" s="30">
        <v>4210</v>
      </c>
      <c r="D141" s="38" t="s">
        <v>24</v>
      </c>
      <c r="E141" s="35">
        <v>35000</v>
      </c>
    </row>
    <row r="142" spans="1:5" ht="15.75" thickBot="1">
      <c r="A142" s="42"/>
      <c r="B142" s="36"/>
      <c r="C142" s="30">
        <v>4300</v>
      </c>
      <c r="D142" s="38" t="s">
        <v>21</v>
      </c>
      <c r="E142" s="35">
        <v>41000</v>
      </c>
    </row>
    <row r="143" spans="1:5" ht="15.75" thickBot="1">
      <c r="A143" s="42"/>
      <c r="B143" s="45">
        <v>75095</v>
      </c>
      <c r="C143" s="30"/>
      <c r="D143" s="55" t="s">
        <v>45</v>
      </c>
      <c r="E143" s="31">
        <v>21500</v>
      </c>
    </row>
    <row r="144" spans="1:5" ht="39.75" thickBot="1">
      <c r="A144" s="44"/>
      <c r="B144" s="33"/>
      <c r="C144" s="30">
        <v>2820</v>
      </c>
      <c r="D144" s="56" t="s">
        <v>113</v>
      </c>
      <c r="E144" s="35">
        <v>6500</v>
      </c>
    </row>
    <row r="145" spans="1:5" ht="15.75" thickBot="1">
      <c r="A145" s="44"/>
      <c r="B145" s="33"/>
      <c r="C145" s="30">
        <v>4170</v>
      </c>
      <c r="D145" s="56" t="s">
        <v>18</v>
      </c>
      <c r="E145" s="34">
        <v>500</v>
      </c>
    </row>
    <row r="146" spans="1:5" ht="15.75" thickBot="1">
      <c r="A146" s="44"/>
      <c r="B146" s="33"/>
      <c r="C146" s="30">
        <v>4210</v>
      </c>
      <c r="D146" s="38" t="s">
        <v>24</v>
      </c>
      <c r="E146" s="35">
        <v>10000</v>
      </c>
    </row>
    <row r="147" spans="1:5" ht="15.75" thickBot="1">
      <c r="A147" s="46"/>
      <c r="B147" s="30"/>
      <c r="C147" s="30">
        <v>4300</v>
      </c>
      <c r="D147" s="38" t="s">
        <v>21</v>
      </c>
      <c r="E147" s="35">
        <v>4500</v>
      </c>
    </row>
    <row r="148" spans="1:5" ht="12.75">
      <c r="A148" s="202">
        <v>754</v>
      </c>
      <c r="B148" s="202"/>
      <c r="C148" s="202"/>
      <c r="D148" s="57" t="s">
        <v>114</v>
      </c>
      <c r="E148" s="208">
        <v>2311800</v>
      </c>
    </row>
    <row r="149" spans="1:5" ht="13.5" thickBot="1">
      <c r="A149" s="204"/>
      <c r="B149" s="204"/>
      <c r="C149" s="204"/>
      <c r="D149" s="54" t="s">
        <v>115</v>
      </c>
      <c r="E149" s="209"/>
    </row>
    <row r="150" spans="1:5" ht="27" thickBot="1">
      <c r="A150" s="37"/>
      <c r="B150" s="30">
        <v>75411</v>
      </c>
      <c r="C150" s="30"/>
      <c r="D150" s="54" t="s">
        <v>116</v>
      </c>
      <c r="E150" s="31">
        <v>2280000</v>
      </c>
    </row>
    <row r="151" spans="1:5" ht="39.75" thickBot="1">
      <c r="A151" s="42"/>
      <c r="B151" s="33"/>
      <c r="C151" s="30">
        <v>3070</v>
      </c>
      <c r="D151" s="38" t="s">
        <v>75</v>
      </c>
      <c r="E151" s="35">
        <v>176000</v>
      </c>
    </row>
    <row r="152" spans="1:5" ht="15.75" thickBot="1">
      <c r="A152" s="42"/>
      <c r="B152" s="33"/>
      <c r="C152" s="30">
        <v>4010</v>
      </c>
      <c r="D152" s="38" t="s">
        <v>19</v>
      </c>
      <c r="E152" s="35">
        <v>18000</v>
      </c>
    </row>
    <row r="153" spans="1:5" ht="15.75" thickBot="1">
      <c r="A153" s="29"/>
      <c r="B153" s="30"/>
      <c r="C153" s="30">
        <v>4040</v>
      </c>
      <c r="D153" s="38" t="s">
        <v>100</v>
      </c>
      <c r="E153" s="35">
        <v>2000</v>
      </c>
    </row>
    <row r="154" spans="1:5" ht="13.5" thickBot="1">
      <c r="A154" s="27" t="s">
        <v>0</v>
      </c>
      <c r="B154" s="28" t="s">
        <v>1</v>
      </c>
      <c r="C154" s="28" t="s">
        <v>14</v>
      </c>
      <c r="D154" s="28" t="s">
        <v>76</v>
      </c>
      <c r="E154" s="28" t="s">
        <v>77</v>
      </c>
    </row>
    <row r="155" spans="1:5" ht="13.5" thickBot="1">
      <c r="A155" s="27">
        <v>1</v>
      </c>
      <c r="B155" s="28">
        <v>2</v>
      </c>
      <c r="C155" s="28">
        <v>3</v>
      </c>
      <c r="D155" s="28">
        <v>4</v>
      </c>
      <c r="E155" s="28">
        <v>5</v>
      </c>
    </row>
    <row r="156" spans="1:5" ht="27" thickBot="1">
      <c r="A156" s="29">
        <v>754</v>
      </c>
      <c r="B156" s="30">
        <v>75411</v>
      </c>
      <c r="C156" s="30">
        <v>4050</v>
      </c>
      <c r="D156" s="38" t="s">
        <v>117</v>
      </c>
      <c r="E156" s="35">
        <v>1462000</v>
      </c>
    </row>
    <row r="157" spans="1:5" ht="39.75" thickBot="1">
      <c r="A157" s="44"/>
      <c r="B157" s="33"/>
      <c r="C157" s="30">
        <v>4060</v>
      </c>
      <c r="D157" s="38" t="s">
        <v>56</v>
      </c>
      <c r="E157" s="35">
        <v>103000</v>
      </c>
    </row>
    <row r="158" spans="1:5" ht="27" thickBot="1">
      <c r="A158" s="44"/>
      <c r="B158" s="33"/>
      <c r="C158" s="30">
        <v>4070</v>
      </c>
      <c r="D158" s="38" t="s">
        <v>118</v>
      </c>
      <c r="E158" s="35">
        <v>119000</v>
      </c>
    </row>
    <row r="159" spans="1:5" ht="15.75" thickBot="1">
      <c r="A159" s="44"/>
      <c r="B159" s="33"/>
      <c r="C159" s="30">
        <v>4110</v>
      </c>
      <c r="D159" s="38" t="s">
        <v>80</v>
      </c>
      <c r="E159" s="35">
        <v>3500</v>
      </c>
    </row>
    <row r="160" spans="1:5" ht="15.75" thickBot="1">
      <c r="A160" s="44"/>
      <c r="B160" s="33"/>
      <c r="C160" s="30">
        <v>4120</v>
      </c>
      <c r="D160" s="38" t="s">
        <v>22</v>
      </c>
      <c r="E160" s="34">
        <v>500</v>
      </c>
    </row>
    <row r="161" spans="1:5" ht="27" thickBot="1">
      <c r="A161" s="44"/>
      <c r="B161" s="33"/>
      <c r="C161" s="30">
        <v>4180</v>
      </c>
      <c r="D161" s="38" t="s">
        <v>119</v>
      </c>
      <c r="E161" s="35">
        <v>102000</v>
      </c>
    </row>
    <row r="162" spans="1:5" ht="15.75" thickBot="1">
      <c r="A162" s="44"/>
      <c r="B162" s="33"/>
      <c r="C162" s="30">
        <v>4210</v>
      </c>
      <c r="D162" s="38" t="s">
        <v>24</v>
      </c>
      <c r="E162" s="35">
        <v>106000</v>
      </c>
    </row>
    <row r="163" spans="1:5" ht="15.75" thickBot="1">
      <c r="A163" s="44"/>
      <c r="B163" s="33"/>
      <c r="C163" s="30">
        <v>4220</v>
      </c>
      <c r="D163" s="38" t="s">
        <v>74</v>
      </c>
      <c r="E163" s="35">
        <v>2000</v>
      </c>
    </row>
    <row r="164" spans="1:5" ht="15.75" thickBot="1">
      <c r="A164" s="42"/>
      <c r="B164" s="36"/>
      <c r="C164" s="30">
        <v>4260</v>
      </c>
      <c r="D164" s="38" t="s">
        <v>42</v>
      </c>
      <c r="E164" s="35">
        <v>61900</v>
      </c>
    </row>
    <row r="165" spans="1:5" ht="15.75" thickBot="1">
      <c r="A165" s="42"/>
      <c r="B165" s="36"/>
      <c r="C165" s="30">
        <v>4270</v>
      </c>
      <c r="D165" s="38" t="s">
        <v>20</v>
      </c>
      <c r="E165" s="35">
        <v>20000</v>
      </c>
    </row>
    <row r="166" spans="1:5" ht="15.75" thickBot="1">
      <c r="A166" s="42"/>
      <c r="B166" s="36"/>
      <c r="C166" s="30">
        <v>4280</v>
      </c>
      <c r="D166" s="38" t="s">
        <v>46</v>
      </c>
      <c r="E166" s="35">
        <v>14987</v>
      </c>
    </row>
    <row r="167" spans="1:5" ht="15.75" thickBot="1">
      <c r="A167" s="42"/>
      <c r="B167" s="36"/>
      <c r="C167" s="30">
        <v>4300</v>
      </c>
      <c r="D167" s="38" t="s">
        <v>21</v>
      </c>
      <c r="E167" s="35">
        <v>28100</v>
      </c>
    </row>
    <row r="168" spans="1:5" ht="15.75" thickBot="1">
      <c r="A168" s="42"/>
      <c r="B168" s="36"/>
      <c r="C168" s="30">
        <v>4350</v>
      </c>
      <c r="D168" s="38" t="s">
        <v>68</v>
      </c>
      <c r="E168" s="35">
        <v>5000</v>
      </c>
    </row>
    <row r="169" spans="1:5" ht="27" thickBot="1">
      <c r="A169" s="44"/>
      <c r="B169" s="33"/>
      <c r="C169" s="30">
        <v>4360</v>
      </c>
      <c r="D169" s="38" t="s">
        <v>87</v>
      </c>
      <c r="E169" s="35">
        <v>12000</v>
      </c>
    </row>
    <row r="170" spans="1:5" ht="27" thickBot="1">
      <c r="A170" s="44"/>
      <c r="B170" s="33"/>
      <c r="C170" s="30">
        <v>4370</v>
      </c>
      <c r="D170" s="38" t="s">
        <v>88</v>
      </c>
      <c r="E170" s="35">
        <v>19000</v>
      </c>
    </row>
    <row r="171" spans="1:5" ht="15.75" thickBot="1">
      <c r="A171" s="44"/>
      <c r="B171" s="33"/>
      <c r="C171" s="30">
        <v>4410</v>
      </c>
      <c r="D171" s="38" t="s">
        <v>39</v>
      </c>
      <c r="E171" s="35">
        <v>4000</v>
      </c>
    </row>
    <row r="172" spans="1:5" ht="15.75" thickBot="1">
      <c r="A172" s="44"/>
      <c r="B172" s="33"/>
      <c r="C172" s="30">
        <v>4430</v>
      </c>
      <c r="D172" s="38" t="s">
        <v>26</v>
      </c>
      <c r="E172" s="35">
        <v>5000</v>
      </c>
    </row>
    <row r="173" spans="1:5" ht="27" thickBot="1">
      <c r="A173" s="44"/>
      <c r="B173" s="33"/>
      <c r="C173" s="30">
        <v>4440</v>
      </c>
      <c r="D173" s="38" t="s">
        <v>69</v>
      </c>
      <c r="E173" s="34">
        <v>788</v>
      </c>
    </row>
    <row r="174" spans="1:5" ht="15.75" thickBot="1">
      <c r="A174" s="44"/>
      <c r="B174" s="33"/>
      <c r="C174" s="30">
        <v>4500</v>
      </c>
      <c r="D174" s="38" t="s">
        <v>120</v>
      </c>
      <c r="E174" s="35">
        <v>5000</v>
      </c>
    </row>
    <row r="175" spans="1:5" ht="15.75" thickBot="1">
      <c r="A175" s="44"/>
      <c r="B175" s="33"/>
      <c r="C175" s="30">
        <v>4510</v>
      </c>
      <c r="D175" s="38" t="s">
        <v>121</v>
      </c>
      <c r="E175" s="34">
        <v>225</v>
      </c>
    </row>
    <row r="176" spans="1:5" ht="27" thickBot="1">
      <c r="A176" s="42"/>
      <c r="B176" s="33"/>
      <c r="C176" s="30">
        <v>4740</v>
      </c>
      <c r="D176" s="38" t="s">
        <v>92</v>
      </c>
      <c r="E176" s="35">
        <v>5000</v>
      </c>
    </row>
    <row r="177" spans="1:5" ht="27" thickBot="1">
      <c r="A177" s="42"/>
      <c r="B177" s="30"/>
      <c r="C177" s="30">
        <v>4750</v>
      </c>
      <c r="D177" s="38" t="s">
        <v>93</v>
      </c>
      <c r="E177" s="35">
        <v>5000</v>
      </c>
    </row>
    <row r="178" spans="1:5" ht="15.75" thickBot="1">
      <c r="A178" s="42"/>
      <c r="B178" s="30">
        <v>75414</v>
      </c>
      <c r="C178" s="30"/>
      <c r="D178" s="55" t="s">
        <v>122</v>
      </c>
      <c r="E178" s="31">
        <v>26800</v>
      </c>
    </row>
    <row r="179" spans="1:5" ht="15.75" thickBot="1">
      <c r="A179" s="42"/>
      <c r="B179" s="36"/>
      <c r="C179" s="30">
        <v>4210</v>
      </c>
      <c r="D179" s="38" t="s">
        <v>24</v>
      </c>
      <c r="E179" s="35">
        <v>13800</v>
      </c>
    </row>
    <row r="180" spans="1:5" ht="15.75" thickBot="1">
      <c r="A180" s="42"/>
      <c r="B180" s="36"/>
      <c r="C180" s="30">
        <v>4300</v>
      </c>
      <c r="D180" s="38" t="s">
        <v>21</v>
      </c>
      <c r="E180" s="35">
        <v>1000</v>
      </c>
    </row>
    <row r="181" spans="1:5" ht="27" thickBot="1">
      <c r="A181" s="37"/>
      <c r="B181" s="36"/>
      <c r="C181" s="30">
        <v>4700</v>
      </c>
      <c r="D181" s="38" t="s">
        <v>91</v>
      </c>
      <c r="E181" s="35">
        <v>2000</v>
      </c>
    </row>
    <row r="182" spans="1:5" ht="27" thickBot="1">
      <c r="A182" s="37"/>
      <c r="B182" s="40"/>
      <c r="C182" s="30">
        <v>6060</v>
      </c>
      <c r="D182" s="38" t="s">
        <v>23</v>
      </c>
      <c r="E182" s="35">
        <v>10000</v>
      </c>
    </row>
    <row r="183" spans="1:5" ht="27" thickBot="1">
      <c r="A183" s="42"/>
      <c r="B183" s="30">
        <v>75415</v>
      </c>
      <c r="C183" s="30"/>
      <c r="D183" s="55" t="s">
        <v>123</v>
      </c>
      <c r="E183" s="31">
        <v>5000</v>
      </c>
    </row>
    <row r="184" spans="1:5" ht="39.75" thickBot="1">
      <c r="A184" s="46"/>
      <c r="B184" s="30"/>
      <c r="C184" s="30">
        <v>2820</v>
      </c>
      <c r="D184" s="38" t="s">
        <v>113</v>
      </c>
      <c r="E184" s="35">
        <v>5000</v>
      </c>
    </row>
    <row r="185" spans="1:5" ht="15.75" thickBot="1">
      <c r="A185" s="29">
        <v>757</v>
      </c>
      <c r="B185" s="30"/>
      <c r="C185" s="30"/>
      <c r="D185" s="54" t="s">
        <v>124</v>
      </c>
      <c r="E185" s="31">
        <v>1476594</v>
      </c>
    </row>
    <row r="186" spans="1:5" ht="27" thickBot="1">
      <c r="A186" s="37"/>
      <c r="B186" s="30">
        <v>75702</v>
      </c>
      <c r="C186" s="30"/>
      <c r="D186" s="54" t="s">
        <v>125</v>
      </c>
      <c r="E186" s="31">
        <v>1326594</v>
      </c>
    </row>
    <row r="187" spans="1:5" ht="39.75" thickBot="1">
      <c r="A187" s="39"/>
      <c r="B187" s="30"/>
      <c r="C187" s="30">
        <v>8070</v>
      </c>
      <c r="D187" s="38" t="s">
        <v>126</v>
      </c>
      <c r="E187" s="35">
        <v>1176999</v>
      </c>
    </row>
    <row r="188" spans="1:5" ht="13.5" thickBot="1">
      <c r="A188" s="27" t="s">
        <v>0</v>
      </c>
      <c r="B188" s="28" t="s">
        <v>1</v>
      </c>
      <c r="C188" s="28" t="s">
        <v>14</v>
      </c>
      <c r="D188" s="28" t="s">
        <v>76</v>
      </c>
      <c r="E188" s="28" t="s">
        <v>77</v>
      </c>
    </row>
    <row r="189" spans="1:5" ht="13.5" thickBot="1">
      <c r="A189" s="27">
        <v>1</v>
      </c>
      <c r="B189" s="28">
        <v>2</v>
      </c>
      <c r="C189" s="28">
        <v>3</v>
      </c>
      <c r="D189" s="28">
        <v>4</v>
      </c>
      <c r="E189" s="28">
        <v>5</v>
      </c>
    </row>
    <row r="190" spans="1:5" ht="27" thickBot="1">
      <c r="A190" s="29">
        <v>757</v>
      </c>
      <c r="B190" s="30">
        <v>75702</v>
      </c>
      <c r="C190" s="30">
        <v>8110</v>
      </c>
      <c r="D190" s="38" t="s">
        <v>127</v>
      </c>
      <c r="E190" s="35">
        <v>149595</v>
      </c>
    </row>
    <row r="191" spans="1:5" ht="39.75" thickBot="1">
      <c r="A191" s="32"/>
      <c r="B191" s="30">
        <v>75704</v>
      </c>
      <c r="C191" s="30"/>
      <c r="D191" s="54" t="s">
        <v>128</v>
      </c>
      <c r="E191" s="31">
        <v>150000</v>
      </c>
    </row>
    <row r="192" spans="1:5" ht="15.75" thickBot="1">
      <c r="A192" s="39"/>
      <c r="B192" s="40"/>
      <c r="C192" s="30">
        <v>8020</v>
      </c>
      <c r="D192" s="38" t="s">
        <v>67</v>
      </c>
      <c r="E192" s="35">
        <v>150000</v>
      </c>
    </row>
    <row r="193" spans="1:5" ht="15.75" thickBot="1">
      <c r="A193" s="29">
        <v>758</v>
      </c>
      <c r="B193" s="30"/>
      <c r="C193" s="30"/>
      <c r="D193" s="54" t="s">
        <v>129</v>
      </c>
      <c r="E193" s="31">
        <v>1188901</v>
      </c>
    </row>
    <row r="194" spans="1:5" ht="15.75" thickBot="1">
      <c r="A194" s="37"/>
      <c r="B194" s="30">
        <v>75818</v>
      </c>
      <c r="C194" s="30"/>
      <c r="D194" s="55" t="s">
        <v>130</v>
      </c>
      <c r="E194" s="31">
        <v>1188901</v>
      </c>
    </row>
    <row r="195" spans="1:5" ht="15.75" thickBot="1">
      <c r="A195" s="39"/>
      <c r="B195" s="40"/>
      <c r="C195" s="30">
        <v>4810</v>
      </c>
      <c r="D195" s="38" t="s">
        <v>131</v>
      </c>
      <c r="E195" s="35">
        <v>1188901</v>
      </c>
    </row>
    <row r="196" spans="1:5" ht="15.75" thickBot="1">
      <c r="A196" s="29">
        <v>801</v>
      </c>
      <c r="B196" s="30"/>
      <c r="C196" s="30"/>
      <c r="D196" s="54" t="s">
        <v>132</v>
      </c>
      <c r="E196" s="31">
        <v>22949665</v>
      </c>
    </row>
    <row r="197" spans="1:5" ht="15.75" thickBot="1">
      <c r="A197" s="37"/>
      <c r="B197" s="30">
        <v>80102</v>
      </c>
      <c r="C197" s="30"/>
      <c r="D197" s="55" t="s">
        <v>133</v>
      </c>
      <c r="E197" s="31">
        <v>1889126</v>
      </c>
    </row>
    <row r="198" spans="1:5" ht="27" thickBot="1">
      <c r="A198" s="42"/>
      <c r="B198" s="36"/>
      <c r="C198" s="30">
        <v>3020</v>
      </c>
      <c r="D198" s="38" t="s">
        <v>57</v>
      </c>
      <c r="E198" s="35">
        <v>4461</v>
      </c>
    </row>
    <row r="199" spans="1:5" ht="15.75" thickBot="1">
      <c r="A199" s="42"/>
      <c r="B199" s="47"/>
      <c r="C199" s="30">
        <v>4010</v>
      </c>
      <c r="D199" s="38" t="s">
        <v>19</v>
      </c>
      <c r="E199" s="35">
        <v>1334871</v>
      </c>
    </row>
    <row r="200" spans="1:5" ht="15.75" thickBot="1">
      <c r="A200" s="42"/>
      <c r="B200" s="47"/>
      <c r="C200" s="30">
        <v>4040</v>
      </c>
      <c r="D200" s="38" t="s">
        <v>85</v>
      </c>
      <c r="E200" s="41">
        <v>105767</v>
      </c>
    </row>
    <row r="201" spans="1:5" ht="15.75" thickBot="1">
      <c r="A201" s="42"/>
      <c r="B201" s="47"/>
      <c r="C201" s="30">
        <v>4110</v>
      </c>
      <c r="D201" s="38" t="s">
        <v>80</v>
      </c>
      <c r="E201" s="35">
        <v>254282</v>
      </c>
    </row>
    <row r="202" spans="1:5" ht="15.75" thickBot="1">
      <c r="A202" s="42"/>
      <c r="B202" s="47"/>
      <c r="C202" s="30">
        <v>4120</v>
      </c>
      <c r="D202" s="38" t="s">
        <v>22</v>
      </c>
      <c r="E202" s="35">
        <v>35053</v>
      </c>
    </row>
    <row r="203" spans="1:5" ht="15.75" thickBot="1">
      <c r="A203" s="42"/>
      <c r="B203" s="47"/>
      <c r="C203" s="30">
        <v>4170</v>
      </c>
      <c r="D203" s="38" t="s">
        <v>18</v>
      </c>
      <c r="E203" s="35">
        <v>3800</v>
      </c>
    </row>
    <row r="204" spans="1:5" ht="15.75" thickBot="1">
      <c r="A204" s="42"/>
      <c r="B204" s="47"/>
      <c r="C204" s="30">
        <v>4210</v>
      </c>
      <c r="D204" s="38" t="s">
        <v>24</v>
      </c>
      <c r="E204" s="35">
        <v>14810</v>
      </c>
    </row>
    <row r="205" spans="1:5" ht="15.75" thickBot="1">
      <c r="A205" s="42"/>
      <c r="B205" s="47"/>
      <c r="C205" s="30">
        <v>4260</v>
      </c>
      <c r="D205" s="38" t="s">
        <v>42</v>
      </c>
      <c r="E205" s="35">
        <v>33250</v>
      </c>
    </row>
    <row r="206" spans="1:5" ht="15.75" thickBot="1">
      <c r="A206" s="42"/>
      <c r="B206" s="47"/>
      <c r="C206" s="30">
        <v>4270</v>
      </c>
      <c r="D206" s="38" t="s">
        <v>20</v>
      </c>
      <c r="E206" s="35">
        <v>1812</v>
      </c>
    </row>
    <row r="207" spans="1:5" ht="15.75" thickBot="1">
      <c r="A207" s="42"/>
      <c r="B207" s="47"/>
      <c r="C207" s="30">
        <v>4280</v>
      </c>
      <c r="D207" s="38" t="s">
        <v>46</v>
      </c>
      <c r="E207" s="35">
        <v>1700</v>
      </c>
    </row>
    <row r="208" spans="1:5" ht="15.75" thickBot="1">
      <c r="A208" s="42"/>
      <c r="B208" s="47"/>
      <c r="C208" s="30">
        <v>4300</v>
      </c>
      <c r="D208" s="38" t="s">
        <v>21</v>
      </c>
      <c r="E208" s="35">
        <v>3900</v>
      </c>
    </row>
    <row r="209" spans="1:5" ht="15.75" thickBot="1">
      <c r="A209" s="42"/>
      <c r="B209" s="47"/>
      <c r="C209" s="30">
        <v>4350</v>
      </c>
      <c r="D209" s="38" t="s">
        <v>68</v>
      </c>
      <c r="E209" s="34">
        <v>310</v>
      </c>
    </row>
    <row r="210" spans="1:5" ht="27" thickBot="1">
      <c r="A210" s="42"/>
      <c r="B210" s="47"/>
      <c r="C210" s="30">
        <v>4370</v>
      </c>
      <c r="D210" s="38" t="s">
        <v>88</v>
      </c>
      <c r="E210" s="35">
        <v>4200</v>
      </c>
    </row>
    <row r="211" spans="1:5" ht="15.75" thickBot="1">
      <c r="A211" s="42"/>
      <c r="B211" s="47"/>
      <c r="C211" s="30">
        <v>4410</v>
      </c>
      <c r="D211" s="38" t="s">
        <v>39</v>
      </c>
      <c r="E211" s="35">
        <v>1200</v>
      </c>
    </row>
    <row r="212" spans="1:5" ht="15.75" thickBot="1">
      <c r="A212" s="42"/>
      <c r="B212" s="47"/>
      <c r="C212" s="30">
        <v>4430</v>
      </c>
      <c r="D212" s="38" t="s">
        <v>26</v>
      </c>
      <c r="E212" s="34">
        <v>150</v>
      </c>
    </row>
    <row r="213" spans="1:5" ht="27" thickBot="1">
      <c r="A213" s="42"/>
      <c r="B213" s="47"/>
      <c r="C213" s="30">
        <v>4440</v>
      </c>
      <c r="D213" s="38" t="s">
        <v>108</v>
      </c>
      <c r="E213" s="35">
        <v>84060</v>
      </c>
    </row>
    <row r="214" spans="1:5" ht="27" thickBot="1">
      <c r="A214" s="42"/>
      <c r="B214" s="33"/>
      <c r="C214" s="30">
        <v>4740</v>
      </c>
      <c r="D214" s="38" t="s">
        <v>92</v>
      </c>
      <c r="E214" s="34">
        <v>500</v>
      </c>
    </row>
    <row r="215" spans="1:5" ht="27" thickBot="1">
      <c r="A215" s="42"/>
      <c r="B215" s="30"/>
      <c r="C215" s="30">
        <v>4750</v>
      </c>
      <c r="D215" s="38" t="s">
        <v>93</v>
      </c>
      <c r="E215" s="35">
        <v>5000</v>
      </c>
    </row>
    <row r="216" spans="1:5" ht="15.75" thickBot="1">
      <c r="A216" s="42"/>
      <c r="B216" s="30">
        <v>80110</v>
      </c>
      <c r="C216" s="30"/>
      <c r="D216" s="55" t="s">
        <v>72</v>
      </c>
      <c r="E216" s="31">
        <v>500608</v>
      </c>
    </row>
    <row r="217" spans="1:5" ht="27" thickBot="1">
      <c r="A217" s="42"/>
      <c r="B217" s="36"/>
      <c r="C217" s="30">
        <v>3020</v>
      </c>
      <c r="D217" s="38" t="s">
        <v>57</v>
      </c>
      <c r="E217" s="35">
        <v>1409</v>
      </c>
    </row>
    <row r="218" spans="1:5" ht="15.75" thickBot="1">
      <c r="A218" s="37"/>
      <c r="B218" s="36"/>
      <c r="C218" s="30">
        <v>4010</v>
      </c>
      <c r="D218" s="38" t="s">
        <v>19</v>
      </c>
      <c r="E218" s="35">
        <v>339346</v>
      </c>
    </row>
    <row r="219" spans="1:5" ht="15.75" thickBot="1">
      <c r="A219" s="42"/>
      <c r="B219" s="36"/>
      <c r="C219" s="30">
        <v>4040</v>
      </c>
      <c r="D219" s="38" t="s">
        <v>85</v>
      </c>
      <c r="E219" s="35">
        <v>27932</v>
      </c>
    </row>
    <row r="220" spans="1:5" ht="15.75" thickBot="1">
      <c r="A220" s="42"/>
      <c r="B220" s="36"/>
      <c r="C220" s="30">
        <v>4110</v>
      </c>
      <c r="D220" s="38" t="s">
        <v>80</v>
      </c>
      <c r="E220" s="35">
        <v>64127</v>
      </c>
    </row>
    <row r="221" spans="1:5" ht="15.75" thickBot="1">
      <c r="A221" s="42"/>
      <c r="B221" s="36"/>
      <c r="C221" s="30">
        <v>4120</v>
      </c>
      <c r="D221" s="38" t="s">
        <v>22</v>
      </c>
      <c r="E221" s="35">
        <v>8998</v>
      </c>
    </row>
    <row r="222" spans="1:5" ht="15.75" thickBot="1">
      <c r="A222" s="42"/>
      <c r="B222" s="36"/>
      <c r="C222" s="30">
        <v>4210</v>
      </c>
      <c r="D222" s="38" t="s">
        <v>24</v>
      </c>
      <c r="E222" s="35">
        <v>5958</v>
      </c>
    </row>
    <row r="223" spans="1:5" ht="12.75">
      <c r="A223" s="210"/>
      <c r="B223" s="207"/>
      <c r="C223" s="202">
        <v>4240</v>
      </c>
      <c r="D223" s="58" t="s">
        <v>134</v>
      </c>
      <c r="E223" s="211">
        <v>1637</v>
      </c>
    </row>
    <row r="224" spans="1:5" ht="13.5" thickBot="1">
      <c r="A224" s="210"/>
      <c r="B224" s="207"/>
      <c r="C224" s="204"/>
      <c r="D224" s="38" t="s">
        <v>135</v>
      </c>
      <c r="E224" s="212"/>
    </row>
    <row r="225" spans="1:5" ht="15.75" thickBot="1">
      <c r="A225" s="42"/>
      <c r="B225" s="36"/>
      <c r="C225" s="30">
        <v>4260</v>
      </c>
      <c r="D225" s="38" t="s">
        <v>42</v>
      </c>
      <c r="E225" s="35">
        <v>18054</v>
      </c>
    </row>
    <row r="226" spans="1:5" ht="15.75" thickBot="1">
      <c r="A226" s="42"/>
      <c r="B226" s="36"/>
      <c r="C226" s="30">
        <v>4280</v>
      </c>
      <c r="D226" s="38" t="s">
        <v>46</v>
      </c>
      <c r="E226" s="34">
        <v>310</v>
      </c>
    </row>
    <row r="227" spans="1:5" ht="15.75" thickBot="1">
      <c r="A227" s="42"/>
      <c r="B227" s="36"/>
      <c r="C227" s="30">
        <v>4300</v>
      </c>
      <c r="D227" s="38" t="s">
        <v>21</v>
      </c>
      <c r="E227" s="35">
        <v>3059</v>
      </c>
    </row>
    <row r="228" spans="1:5" ht="15.75" thickBot="1">
      <c r="A228" s="42"/>
      <c r="B228" s="47"/>
      <c r="C228" s="30">
        <v>4350</v>
      </c>
      <c r="D228" s="38" t="s">
        <v>68</v>
      </c>
      <c r="E228" s="34">
        <v>648</v>
      </c>
    </row>
    <row r="229" spans="1:5" ht="27" thickBot="1">
      <c r="A229" s="43"/>
      <c r="B229" s="48"/>
      <c r="C229" s="30">
        <v>4360</v>
      </c>
      <c r="D229" s="38" t="s">
        <v>87</v>
      </c>
      <c r="E229" s="34">
        <v>186</v>
      </c>
    </row>
    <row r="230" spans="1:5" ht="13.5" thickBot="1">
      <c r="A230" s="27" t="s">
        <v>0</v>
      </c>
      <c r="B230" s="28" t="s">
        <v>1</v>
      </c>
      <c r="C230" s="28" t="s">
        <v>14</v>
      </c>
      <c r="D230" s="28" t="s">
        <v>76</v>
      </c>
      <c r="E230" s="28" t="s">
        <v>77</v>
      </c>
    </row>
    <row r="231" spans="1:5" ht="13.5" thickBot="1">
      <c r="A231" s="27">
        <v>1</v>
      </c>
      <c r="B231" s="28">
        <v>2</v>
      </c>
      <c r="C231" s="28">
        <v>3</v>
      </c>
      <c r="D231" s="28">
        <v>4</v>
      </c>
      <c r="E231" s="28">
        <v>5</v>
      </c>
    </row>
    <row r="232" spans="1:5" ht="27" thickBot="1">
      <c r="A232" s="29">
        <v>801</v>
      </c>
      <c r="B232" s="30">
        <v>80110</v>
      </c>
      <c r="C232" s="30">
        <v>4370</v>
      </c>
      <c r="D232" s="38" t="s">
        <v>88</v>
      </c>
      <c r="E232" s="35">
        <v>1265</v>
      </c>
    </row>
    <row r="233" spans="1:5" ht="27" thickBot="1">
      <c r="A233" s="42"/>
      <c r="B233" s="47"/>
      <c r="C233" s="30">
        <v>4390</v>
      </c>
      <c r="D233" s="38" t="s">
        <v>107</v>
      </c>
      <c r="E233" s="34">
        <v>155</v>
      </c>
    </row>
    <row r="234" spans="1:5" ht="27" thickBot="1">
      <c r="A234" s="42"/>
      <c r="B234" s="47"/>
      <c r="C234" s="30">
        <v>4440</v>
      </c>
      <c r="D234" s="38" t="s">
        <v>108</v>
      </c>
      <c r="E234" s="35">
        <v>25740</v>
      </c>
    </row>
    <row r="235" spans="1:5" ht="27" thickBot="1">
      <c r="A235" s="32"/>
      <c r="B235" s="33"/>
      <c r="C235" s="30">
        <v>4700</v>
      </c>
      <c r="D235" s="38" t="s">
        <v>91</v>
      </c>
      <c r="E235" s="34">
        <v>543</v>
      </c>
    </row>
    <row r="236" spans="1:5" ht="27" thickBot="1">
      <c r="A236" s="42"/>
      <c r="B236" s="33"/>
      <c r="C236" s="30">
        <v>4740</v>
      </c>
      <c r="D236" s="38" t="s">
        <v>92</v>
      </c>
      <c r="E236" s="34">
        <v>233</v>
      </c>
    </row>
    <row r="237" spans="1:5" ht="27" thickBot="1">
      <c r="A237" s="42"/>
      <c r="B237" s="30"/>
      <c r="C237" s="30">
        <v>4750</v>
      </c>
      <c r="D237" s="38" t="s">
        <v>93</v>
      </c>
      <c r="E237" s="35">
        <v>1008</v>
      </c>
    </row>
    <row r="238" spans="1:5" ht="15.75" thickBot="1">
      <c r="A238" s="42"/>
      <c r="B238" s="30">
        <v>80111</v>
      </c>
      <c r="C238" s="30"/>
      <c r="D238" s="55" t="s">
        <v>44</v>
      </c>
      <c r="E238" s="31">
        <v>1179635</v>
      </c>
    </row>
    <row r="239" spans="1:5" ht="27" thickBot="1">
      <c r="A239" s="42"/>
      <c r="B239" s="36"/>
      <c r="C239" s="30">
        <v>3020</v>
      </c>
      <c r="D239" s="38" t="s">
        <v>57</v>
      </c>
      <c r="E239" s="35">
        <v>2633</v>
      </c>
    </row>
    <row r="240" spans="1:5" ht="15.75" thickBot="1">
      <c r="A240" s="42"/>
      <c r="B240" s="47"/>
      <c r="C240" s="30">
        <v>4010</v>
      </c>
      <c r="D240" s="38" t="s">
        <v>19</v>
      </c>
      <c r="E240" s="35">
        <v>802141</v>
      </c>
    </row>
    <row r="241" spans="1:5" ht="15.75" thickBot="1">
      <c r="A241" s="42"/>
      <c r="B241" s="47"/>
      <c r="C241" s="30">
        <v>4040</v>
      </c>
      <c r="D241" s="38" t="s">
        <v>85</v>
      </c>
      <c r="E241" s="35">
        <v>90388</v>
      </c>
    </row>
    <row r="242" spans="1:5" ht="15.75" thickBot="1">
      <c r="A242" s="42"/>
      <c r="B242" s="47"/>
      <c r="C242" s="30">
        <v>4110</v>
      </c>
      <c r="D242" s="38" t="s">
        <v>80</v>
      </c>
      <c r="E242" s="35">
        <v>157557</v>
      </c>
    </row>
    <row r="243" spans="1:5" ht="15.75" thickBot="1">
      <c r="A243" s="42"/>
      <c r="B243" s="47"/>
      <c r="C243" s="30">
        <v>4120</v>
      </c>
      <c r="D243" s="38" t="s">
        <v>22</v>
      </c>
      <c r="E243" s="35">
        <v>21776</v>
      </c>
    </row>
    <row r="244" spans="1:5" ht="15.75" thickBot="1">
      <c r="A244" s="42"/>
      <c r="B244" s="47"/>
      <c r="C244" s="30">
        <v>4170</v>
      </c>
      <c r="D244" s="38" t="s">
        <v>18</v>
      </c>
      <c r="E244" s="35">
        <v>3200</v>
      </c>
    </row>
    <row r="245" spans="1:5" ht="15.75" thickBot="1">
      <c r="A245" s="42"/>
      <c r="B245" s="47"/>
      <c r="C245" s="30">
        <v>4210</v>
      </c>
      <c r="D245" s="38" t="s">
        <v>24</v>
      </c>
      <c r="E245" s="41">
        <v>13480</v>
      </c>
    </row>
    <row r="246" spans="1:5" ht="15.75" thickBot="1">
      <c r="A246" s="42"/>
      <c r="B246" s="47"/>
      <c r="C246" s="30">
        <v>4260</v>
      </c>
      <c r="D246" s="38" t="s">
        <v>42</v>
      </c>
      <c r="E246" s="35">
        <v>29326</v>
      </c>
    </row>
    <row r="247" spans="1:5" ht="15.75" thickBot="1">
      <c r="A247" s="42"/>
      <c r="B247" s="47"/>
      <c r="C247" s="30">
        <v>4270</v>
      </c>
      <c r="D247" s="56" t="s">
        <v>20</v>
      </c>
      <c r="E247" s="35">
        <v>1430</v>
      </c>
    </row>
    <row r="248" spans="1:5" ht="15.75" thickBot="1">
      <c r="A248" s="42"/>
      <c r="B248" s="47"/>
      <c r="C248" s="30">
        <v>4280</v>
      </c>
      <c r="D248" s="38" t="s">
        <v>46</v>
      </c>
      <c r="E248" s="34">
        <v>625</v>
      </c>
    </row>
    <row r="249" spans="1:5" ht="15.75" thickBot="1">
      <c r="A249" s="42"/>
      <c r="B249" s="47"/>
      <c r="C249" s="30">
        <v>4300</v>
      </c>
      <c r="D249" s="38" t="s">
        <v>21</v>
      </c>
      <c r="E249" s="35">
        <v>3063</v>
      </c>
    </row>
    <row r="250" spans="1:5" ht="15.75" thickBot="1">
      <c r="A250" s="42"/>
      <c r="B250" s="47"/>
      <c r="C250" s="30">
        <v>4350</v>
      </c>
      <c r="D250" s="38" t="s">
        <v>68</v>
      </c>
      <c r="E250" s="34">
        <v>260</v>
      </c>
    </row>
    <row r="251" spans="1:5" ht="27" thickBot="1">
      <c r="A251" s="42"/>
      <c r="B251" s="47"/>
      <c r="C251" s="30">
        <v>4360</v>
      </c>
      <c r="D251" s="38" t="s">
        <v>87</v>
      </c>
      <c r="E251" s="34">
        <v>51</v>
      </c>
    </row>
    <row r="252" spans="1:5" ht="27" thickBot="1">
      <c r="A252" s="42"/>
      <c r="B252" s="47"/>
      <c r="C252" s="30">
        <v>4370</v>
      </c>
      <c r="D252" s="38" t="s">
        <v>88</v>
      </c>
      <c r="E252" s="35">
        <v>3994</v>
      </c>
    </row>
    <row r="253" spans="1:5" ht="15.75" thickBot="1">
      <c r="A253" s="42"/>
      <c r="B253" s="47"/>
      <c r="C253" s="30">
        <v>4410</v>
      </c>
      <c r="D253" s="38" t="s">
        <v>39</v>
      </c>
      <c r="E253" s="35">
        <v>1150</v>
      </c>
    </row>
    <row r="254" spans="1:5" ht="15.75" thickBot="1">
      <c r="A254" s="37"/>
      <c r="B254" s="36"/>
      <c r="C254" s="30">
        <v>4430</v>
      </c>
      <c r="D254" s="38" t="s">
        <v>26</v>
      </c>
      <c r="E254" s="34">
        <v>125</v>
      </c>
    </row>
    <row r="255" spans="1:5" ht="27" thickBot="1">
      <c r="A255" s="37"/>
      <c r="B255" s="36"/>
      <c r="C255" s="30">
        <v>4440</v>
      </c>
      <c r="D255" s="38" t="s">
        <v>108</v>
      </c>
      <c r="E255" s="35">
        <v>47936</v>
      </c>
    </row>
    <row r="256" spans="1:5" ht="27" thickBot="1">
      <c r="A256" s="42"/>
      <c r="B256" s="30"/>
      <c r="C256" s="30">
        <v>4740</v>
      </c>
      <c r="D256" s="38" t="s">
        <v>92</v>
      </c>
      <c r="E256" s="34">
        <v>500</v>
      </c>
    </row>
    <row r="257" spans="1:5" ht="15.75" thickBot="1">
      <c r="A257" s="42"/>
      <c r="B257" s="30">
        <v>80120</v>
      </c>
      <c r="C257" s="30"/>
      <c r="D257" s="55" t="s">
        <v>136</v>
      </c>
      <c r="E257" s="31">
        <v>5761177</v>
      </c>
    </row>
    <row r="258" spans="1:5" ht="39.75" thickBot="1">
      <c r="A258" s="42"/>
      <c r="B258" s="36"/>
      <c r="C258" s="30">
        <v>2310</v>
      </c>
      <c r="D258" s="38" t="s">
        <v>84</v>
      </c>
      <c r="E258" s="35">
        <v>14400</v>
      </c>
    </row>
    <row r="259" spans="1:5" ht="27" thickBot="1">
      <c r="A259" s="42"/>
      <c r="B259" s="36"/>
      <c r="C259" s="30">
        <v>2540</v>
      </c>
      <c r="D259" s="38" t="s">
        <v>137</v>
      </c>
      <c r="E259" s="35">
        <v>45100</v>
      </c>
    </row>
    <row r="260" spans="1:5" ht="27" thickBot="1">
      <c r="A260" s="42"/>
      <c r="B260" s="36"/>
      <c r="C260" s="30">
        <v>3020</v>
      </c>
      <c r="D260" s="38" t="s">
        <v>57</v>
      </c>
      <c r="E260" s="35">
        <v>16206</v>
      </c>
    </row>
    <row r="261" spans="1:5" ht="15.75" thickBot="1">
      <c r="A261" s="42"/>
      <c r="B261" s="36"/>
      <c r="C261" s="30">
        <v>4010</v>
      </c>
      <c r="D261" s="38" t="s">
        <v>19</v>
      </c>
      <c r="E261" s="35">
        <v>3773566</v>
      </c>
    </row>
    <row r="262" spans="1:5" ht="15.75" thickBot="1">
      <c r="A262" s="42"/>
      <c r="B262" s="36"/>
      <c r="C262" s="30">
        <v>4040</v>
      </c>
      <c r="D262" s="38" t="s">
        <v>85</v>
      </c>
      <c r="E262" s="35">
        <v>296247</v>
      </c>
    </row>
    <row r="263" spans="1:5" ht="15.75" thickBot="1">
      <c r="A263" s="42"/>
      <c r="B263" s="36"/>
      <c r="C263" s="30">
        <v>4110</v>
      </c>
      <c r="D263" s="38" t="s">
        <v>80</v>
      </c>
      <c r="E263" s="35">
        <v>697140</v>
      </c>
    </row>
    <row r="264" spans="1:5" ht="15.75" thickBot="1">
      <c r="A264" s="42"/>
      <c r="B264" s="36"/>
      <c r="C264" s="30">
        <v>4120</v>
      </c>
      <c r="D264" s="38" t="s">
        <v>22</v>
      </c>
      <c r="E264" s="35">
        <v>98158</v>
      </c>
    </row>
    <row r="265" spans="1:5" ht="15.75" thickBot="1">
      <c r="A265" s="43"/>
      <c r="B265" s="40"/>
      <c r="C265" s="30">
        <v>4170</v>
      </c>
      <c r="D265" s="38" t="s">
        <v>18</v>
      </c>
      <c r="E265" s="35">
        <v>1000</v>
      </c>
    </row>
    <row r="266" spans="1:5" ht="13.5" thickBot="1">
      <c r="A266" s="27" t="s">
        <v>0</v>
      </c>
      <c r="B266" s="28" t="s">
        <v>1</v>
      </c>
      <c r="C266" s="28" t="s">
        <v>14</v>
      </c>
      <c r="D266" s="28" t="s">
        <v>76</v>
      </c>
      <c r="E266" s="28" t="s">
        <v>77</v>
      </c>
    </row>
    <row r="267" spans="1:5" ht="13.5" thickBot="1">
      <c r="A267" s="27">
        <v>1</v>
      </c>
      <c r="B267" s="28">
        <v>2</v>
      </c>
      <c r="C267" s="28">
        <v>3</v>
      </c>
      <c r="D267" s="28">
        <v>4</v>
      </c>
      <c r="E267" s="28">
        <v>5</v>
      </c>
    </row>
    <row r="268" spans="1:5" ht="15.75" thickBot="1">
      <c r="A268" s="29">
        <v>801</v>
      </c>
      <c r="B268" s="30">
        <v>80120</v>
      </c>
      <c r="C268" s="30">
        <v>4210</v>
      </c>
      <c r="D268" s="38" t="s">
        <v>24</v>
      </c>
      <c r="E268" s="35">
        <v>114031</v>
      </c>
    </row>
    <row r="269" spans="1:5" ht="12.75">
      <c r="A269" s="193"/>
      <c r="B269" s="205"/>
      <c r="C269" s="202">
        <v>4240</v>
      </c>
      <c r="D269" s="58" t="s">
        <v>134</v>
      </c>
      <c r="E269" s="211">
        <v>15359</v>
      </c>
    </row>
    <row r="270" spans="1:5" ht="13.5" thickBot="1">
      <c r="A270" s="210"/>
      <c r="B270" s="207"/>
      <c r="C270" s="204"/>
      <c r="D270" s="38" t="s">
        <v>135</v>
      </c>
      <c r="E270" s="212"/>
    </row>
    <row r="271" spans="1:5" ht="15.75" thickBot="1">
      <c r="A271" s="42"/>
      <c r="B271" s="36"/>
      <c r="C271" s="30">
        <v>4260</v>
      </c>
      <c r="D271" s="38" t="s">
        <v>42</v>
      </c>
      <c r="E271" s="35">
        <v>212032</v>
      </c>
    </row>
    <row r="272" spans="1:5" ht="15.75" thickBot="1">
      <c r="A272" s="42"/>
      <c r="B272" s="36"/>
      <c r="C272" s="30">
        <v>4270</v>
      </c>
      <c r="D272" s="38" t="s">
        <v>20</v>
      </c>
      <c r="E272" s="35">
        <v>122398</v>
      </c>
    </row>
    <row r="273" spans="1:5" ht="15.75" thickBot="1">
      <c r="A273" s="42"/>
      <c r="B273" s="36"/>
      <c r="C273" s="30">
        <v>4280</v>
      </c>
      <c r="D273" s="38" t="s">
        <v>46</v>
      </c>
      <c r="E273" s="35">
        <v>3872</v>
      </c>
    </row>
    <row r="274" spans="1:5" ht="15.75" thickBot="1">
      <c r="A274" s="42"/>
      <c r="B274" s="36"/>
      <c r="C274" s="30">
        <v>4300</v>
      </c>
      <c r="D274" s="38" t="s">
        <v>21</v>
      </c>
      <c r="E274" s="35">
        <v>39280</v>
      </c>
    </row>
    <row r="275" spans="1:5" ht="15.75" thickBot="1">
      <c r="A275" s="42"/>
      <c r="B275" s="36"/>
      <c r="C275" s="30">
        <v>4350</v>
      </c>
      <c r="D275" s="38" t="s">
        <v>68</v>
      </c>
      <c r="E275" s="35">
        <v>6349</v>
      </c>
    </row>
    <row r="276" spans="1:5" ht="27" thickBot="1">
      <c r="A276" s="42"/>
      <c r="B276" s="36"/>
      <c r="C276" s="30">
        <v>4360</v>
      </c>
      <c r="D276" s="38" t="s">
        <v>87</v>
      </c>
      <c r="E276" s="35">
        <v>3341</v>
      </c>
    </row>
    <row r="277" spans="1:5" ht="27" thickBot="1">
      <c r="A277" s="32"/>
      <c r="B277" s="33"/>
      <c r="C277" s="30">
        <v>4370</v>
      </c>
      <c r="D277" s="38" t="s">
        <v>88</v>
      </c>
      <c r="E277" s="35">
        <v>16440</v>
      </c>
    </row>
    <row r="278" spans="1:5" ht="27" thickBot="1">
      <c r="A278" s="44"/>
      <c r="B278" s="33"/>
      <c r="C278" s="30">
        <v>4390</v>
      </c>
      <c r="D278" s="38" t="s">
        <v>107</v>
      </c>
      <c r="E278" s="34">
        <v>788</v>
      </c>
    </row>
    <row r="279" spans="1:5" ht="15.75" thickBot="1">
      <c r="A279" s="44"/>
      <c r="B279" s="33"/>
      <c r="C279" s="30">
        <v>4410</v>
      </c>
      <c r="D279" s="38" t="s">
        <v>39</v>
      </c>
      <c r="E279" s="35">
        <v>9706</v>
      </c>
    </row>
    <row r="280" spans="1:5" ht="15.75" thickBot="1">
      <c r="A280" s="44"/>
      <c r="B280" s="33"/>
      <c r="C280" s="30">
        <v>4430</v>
      </c>
      <c r="D280" s="38" t="s">
        <v>26</v>
      </c>
      <c r="E280" s="35">
        <v>9353</v>
      </c>
    </row>
    <row r="281" spans="1:5" ht="27" thickBot="1">
      <c r="A281" s="44"/>
      <c r="B281" s="33"/>
      <c r="C281" s="30">
        <v>4440</v>
      </c>
      <c r="D281" s="38" t="s">
        <v>108</v>
      </c>
      <c r="E281" s="35">
        <v>240007</v>
      </c>
    </row>
    <row r="282" spans="1:5" ht="15.75" thickBot="1">
      <c r="A282" s="44"/>
      <c r="B282" s="33"/>
      <c r="C282" s="30">
        <v>4500</v>
      </c>
      <c r="D282" s="38" t="s">
        <v>120</v>
      </c>
      <c r="E282" s="34">
        <v>700</v>
      </c>
    </row>
    <row r="283" spans="1:5" ht="27" thickBot="1">
      <c r="A283" s="44"/>
      <c r="B283" s="33"/>
      <c r="C283" s="30">
        <v>4700</v>
      </c>
      <c r="D283" s="38" t="s">
        <v>91</v>
      </c>
      <c r="E283" s="35">
        <v>4859</v>
      </c>
    </row>
    <row r="284" spans="1:5" ht="27" thickBot="1">
      <c r="A284" s="44"/>
      <c r="B284" s="33"/>
      <c r="C284" s="30">
        <v>4740</v>
      </c>
      <c r="D284" s="38" t="s">
        <v>92</v>
      </c>
      <c r="E284" s="35">
        <v>5124</v>
      </c>
    </row>
    <row r="285" spans="1:5" ht="27" thickBot="1">
      <c r="A285" s="44"/>
      <c r="B285" s="30"/>
      <c r="C285" s="30">
        <v>4750</v>
      </c>
      <c r="D285" s="38" t="s">
        <v>93</v>
      </c>
      <c r="E285" s="35">
        <v>15721</v>
      </c>
    </row>
    <row r="286" spans="1:5" ht="15.75" thickBot="1">
      <c r="A286" s="42"/>
      <c r="B286" s="30">
        <v>80123</v>
      </c>
      <c r="C286" s="30"/>
      <c r="D286" s="55" t="s">
        <v>138</v>
      </c>
      <c r="E286" s="31">
        <v>629407</v>
      </c>
    </row>
    <row r="287" spans="1:5" ht="27" thickBot="1">
      <c r="A287" s="42"/>
      <c r="B287" s="36"/>
      <c r="C287" s="30">
        <v>3020</v>
      </c>
      <c r="D287" s="38" t="s">
        <v>57</v>
      </c>
      <c r="E287" s="35">
        <v>1731</v>
      </c>
    </row>
    <row r="288" spans="1:5" ht="15.75" thickBot="1">
      <c r="A288" s="42"/>
      <c r="B288" s="36"/>
      <c r="C288" s="30">
        <v>4010</v>
      </c>
      <c r="D288" s="38" t="s">
        <v>19</v>
      </c>
      <c r="E288" s="35">
        <v>388942</v>
      </c>
    </row>
    <row r="289" spans="1:5" ht="15.75" thickBot="1">
      <c r="A289" s="42"/>
      <c r="B289" s="36"/>
      <c r="C289" s="30">
        <v>4040</v>
      </c>
      <c r="D289" s="38" t="s">
        <v>85</v>
      </c>
      <c r="E289" s="35">
        <v>36518</v>
      </c>
    </row>
    <row r="290" spans="1:5" ht="15.75" thickBot="1">
      <c r="A290" s="42"/>
      <c r="B290" s="36"/>
      <c r="C290" s="30">
        <v>4110</v>
      </c>
      <c r="D290" s="38" t="s">
        <v>80</v>
      </c>
      <c r="E290" s="35">
        <v>72617</v>
      </c>
    </row>
    <row r="291" spans="1:5" ht="15.75" thickBot="1">
      <c r="A291" s="42"/>
      <c r="B291" s="36"/>
      <c r="C291" s="30">
        <v>4120</v>
      </c>
      <c r="D291" s="38" t="s">
        <v>22</v>
      </c>
      <c r="E291" s="35">
        <v>10204</v>
      </c>
    </row>
    <row r="292" spans="1:5" ht="15.75" thickBot="1">
      <c r="A292" s="42"/>
      <c r="B292" s="36"/>
      <c r="C292" s="30">
        <v>4210</v>
      </c>
      <c r="D292" s="38" t="s">
        <v>24</v>
      </c>
      <c r="E292" s="35">
        <v>20950</v>
      </c>
    </row>
    <row r="293" spans="1:5" ht="27" thickBot="1">
      <c r="A293" s="42"/>
      <c r="B293" s="36"/>
      <c r="C293" s="30">
        <v>4240</v>
      </c>
      <c r="D293" s="38" t="s">
        <v>60</v>
      </c>
      <c r="E293" s="35">
        <v>1000</v>
      </c>
    </row>
    <row r="294" spans="1:5" ht="15.75" thickBot="1">
      <c r="A294" s="42"/>
      <c r="B294" s="36"/>
      <c r="C294" s="30">
        <v>4260</v>
      </c>
      <c r="D294" s="38" t="s">
        <v>42</v>
      </c>
      <c r="E294" s="35">
        <v>49269</v>
      </c>
    </row>
    <row r="295" spans="1:5" ht="15.75" thickBot="1">
      <c r="A295" s="42"/>
      <c r="B295" s="36"/>
      <c r="C295" s="30">
        <v>4270</v>
      </c>
      <c r="D295" s="38" t="s">
        <v>20</v>
      </c>
      <c r="E295" s="35">
        <v>4620</v>
      </c>
    </row>
    <row r="296" spans="1:5" ht="15.75" thickBot="1">
      <c r="A296" s="42"/>
      <c r="B296" s="36"/>
      <c r="C296" s="30">
        <v>4280</v>
      </c>
      <c r="D296" s="38" t="s">
        <v>46</v>
      </c>
      <c r="E296" s="34">
        <v>360</v>
      </c>
    </row>
    <row r="297" spans="1:5" ht="15.75" thickBot="1">
      <c r="A297" s="42"/>
      <c r="B297" s="36"/>
      <c r="C297" s="30">
        <v>4300</v>
      </c>
      <c r="D297" s="38" t="s">
        <v>21</v>
      </c>
      <c r="E297" s="35">
        <v>3425</v>
      </c>
    </row>
    <row r="298" spans="1:5" ht="15.75" thickBot="1">
      <c r="A298" s="42"/>
      <c r="B298" s="36"/>
      <c r="C298" s="30">
        <v>4350</v>
      </c>
      <c r="D298" s="38" t="s">
        <v>68</v>
      </c>
      <c r="E298" s="34">
        <v>360</v>
      </c>
    </row>
    <row r="299" spans="1:5" ht="27" thickBot="1">
      <c r="A299" s="42"/>
      <c r="B299" s="36"/>
      <c r="C299" s="30">
        <v>4360</v>
      </c>
      <c r="D299" s="38" t="s">
        <v>87</v>
      </c>
      <c r="E299" s="34">
        <v>656</v>
      </c>
    </row>
    <row r="300" spans="1:5" ht="27" thickBot="1">
      <c r="A300" s="42"/>
      <c r="B300" s="36"/>
      <c r="C300" s="30">
        <v>4370</v>
      </c>
      <c r="D300" s="38" t="s">
        <v>88</v>
      </c>
      <c r="E300" s="35">
        <v>2803</v>
      </c>
    </row>
    <row r="301" spans="1:5" ht="15.75" thickBot="1">
      <c r="A301" s="42"/>
      <c r="B301" s="36"/>
      <c r="C301" s="30">
        <v>4410</v>
      </c>
      <c r="D301" s="38" t="s">
        <v>39</v>
      </c>
      <c r="E301" s="34">
        <v>360</v>
      </c>
    </row>
    <row r="302" spans="1:5" ht="15.75" thickBot="1">
      <c r="A302" s="42"/>
      <c r="B302" s="36"/>
      <c r="C302" s="30">
        <v>4430</v>
      </c>
      <c r="D302" s="38" t="s">
        <v>26</v>
      </c>
      <c r="E302" s="34">
        <v>168</v>
      </c>
    </row>
    <row r="303" spans="1:5" ht="27" thickBot="1">
      <c r="A303" s="42"/>
      <c r="B303" s="36"/>
      <c r="C303" s="30">
        <v>4440</v>
      </c>
      <c r="D303" s="38" t="s">
        <v>108</v>
      </c>
      <c r="E303" s="35">
        <v>33442</v>
      </c>
    </row>
    <row r="304" spans="1:5" ht="15.75" thickBot="1">
      <c r="A304" s="39"/>
      <c r="B304" s="30"/>
      <c r="C304" s="30">
        <v>4500</v>
      </c>
      <c r="D304" s="38" t="s">
        <v>120</v>
      </c>
      <c r="E304" s="34">
        <v>176</v>
      </c>
    </row>
    <row r="305" spans="1:5" ht="13.5" thickBot="1">
      <c r="A305" s="27" t="s">
        <v>0</v>
      </c>
      <c r="B305" s="28" t="s">
        <v>1</v>
      </c>
      <c r="C305" s="28" t="s">
        <v>14</v>
      </c>
      <c r="D305" s="28" t="s">
        <v>76</v>
      </c>
      <c r="E305" s="28" t="s">
        <v>77</v>
      </c>
    </row>
    <row r="306" spans="1:5" ht="13.5" thickBot="1">
      <c r="A306" s="27">
        <v>1</v>
      </c>
      <c r="B306" s="28">
        <v>2</v>
      </c>
      <c r="C306" s="28">
        <v>3</v>
      </c>
      <c r="D306" s="28">
        <v>4</v>
      </c>
      <c r="E306" s="28">
        <v>5</v>
      </c>
    </row>
    <row r="307" spans="1:5" ht="27" thickBot="1">
      <c r="A307" s="29">
        <v>801</v>
      </c>
      <c r="B307" s="30">
        <v>80123</v>
      </c>
      <c r="C307" s="30">
        <v>4700</v>
      </c>
      <c r="D307" s="38" t="s">
        <v>91</v>
      </c>
      <c r="E307" s="34">
        <v>400</v>
      </c>
    </row>
    <row r="308" spans="1:5" ht="27" thickBot="1">
      <c r="A308" s="37"/>
      <c r="B308" s="33"/>
      <c r="C308" s="30">
        <v>4740</v>
      </c>
      <c r="D308" s="38" t="s">
        <v>92</v>
      </c>
      <c r="E308" s="35">
        <v>1040</v>
      </c>
    </row>
    <row r="309" spans="1:5" ht="27" thickBot="1">
      <c r="A309" s="37"/>
      <c r="B309" s="30"/>
      <c r="C309" s="30">
        <v>4750</v>
      </c>
      <c r="D309" s="38" t="s">
        <v>93</v>
      </c>
      <c r="E309" s="34">
        <v>366</v>
      </c>
    </row>
    <row r="310" spans="1:5" ht="15.75" thickBot="1">
      <c r="A310" s="37"/>
      <c r="B310" s="30">
        <v>80130</v>
      </c>
      <c r="C310" s="30"/>
      <c r="D310" s="55" t="s">
        <v>139</v>
      </c>
      <c r="E310" s="31">
        <v>11136263</v>
      </c>
    </row>
    <row r="311" spans="1:5" ht="39.75" thickBot="1">
      <c r="A311" s="44"/>
      <c r="B311" s="33"/>
      <c r="C311" s="30">
        <v>2310</v>
      </c>
      <c r="D311" s="38" t="s">
        <v>84</v>
      </c>
      <c r="E311" s="35">
        <v>2800</v>
      </c>
    </row>
    <row r="312" spans="1:5" ht="27" thickBot="1">
      <c r="A312" s="44"/>
      <c r="B312" s="33"/>
      <c r="C312" s="30">
        <v>2540</v>
      </c>
      <c r="D312" s="38" t="s">
        <v>137</v>
      </c>
      <c r="E312" s="35">
        <v>365240</v>
      </c>
    </row>
    <row r="313" spans="1:5" ht="27" thickBot="1">
      <c r="A313" s="44"/>
      <c r="B313" s="33"/>
      <c r="C313" s="30">
        <v>3020</v>
      </c>
      <c r="D313" s="38" t="s">
        <v>57</v>
      </c>
      <c r="E313" s="35">
        <v>88447</v>
      </c>
    </row>
    <row r="314" spans="1:5" ht="15.75" thickBot="1">
      <c r="A314" s="44"/>
      <c r="B314" s="33"/>
      <c r="C314" s="30">
        <v>4010</v>
      </c>
      <c r="D314" s="38" t="s">
        <v>19</v>
      </c>
      <c r="E314" s="35">
        <v>6810410</v>
      </c>
    </row>
    <row r="315" spans="1:5" ht="15.75" thickBot="1">
      <c r="A315" s="44"/>
      <c r="B315" s="33"/>
      <c r="C315" s="30">
        <v>4040</v>
      </c>
      <c r="D315" s="38" t="s">
        <v>85</v>
      </c>
      <c r="E315" s="35">
        <v>584541</v>
      </c>
    </row>
    <row r="316" spans="1:5" ht="15.75" thickBot="1">
      <c r="A316" s="32"/>
      <c r="B316" s="33"/>
      <c r="C316" s="30">
        <v>4110</v>
      </c>
      <c r="D316" s="38" t="s">
        <v>80</v>
      </c>
      <c r="E316" s="35">
        <v>1252734</v>
      </c>
    </row>
    <row r="317" spans="1:5" ht="15.75" thickBot="1">
      <c r="A317" s="44"/>
      <c r="B317" s="33"/>
      <c r="C317" s="30">
        <v>4120</v>
      </c>
      <c r="D317" s="38" t="s">
        <v>22</v>
      </c>
      <c r="E317" s="35">
        <v>179175</v>
      </c>
    </row>
    <row r="318" spans="1:5" ht="15.75" thickBot="1">
      <c r="A318" s="44"/>
      <c r="B318" s="33"/>
      <c r="C318" s="30">
        <v>4210</v>
      </c>
      <c r="D318" s="38" t="s">
        <v>24</v>
      </c>
      <c r="E318" s="35">
        <v>238866</v>
      </c>
    </row>
    <row r="319" spans="1:5" ht="12.75">
      <c r="A319" s="203"/>
      <c r="B319" s="203"/>
      <c r="C319" s="202">
        <v>4240</v>
      </c>
      <c r="D319" s="58" t="s">
        <v>140</v>
      </c>
      <c r="E319" s="211">
        <v>19589</v>
      </c>
    </row>
    <row r="320" spans="1:5" ht="13.5" thickBot="1">
      <c r="A320" s="203"/>
      <c r="B320" s="203"/>
      <c r="C320" s="204"/>
      <c r="D320" s="38" t="s">
        <v>135</v>
      </c>
      <c r="E320" s="212"/>
    </row>
    <row r="321" spans="1:5" ht="15.75" thickBot="1">
      <c r="A321" s="44"/>
      <c r="B321" s="33"/>
      <c r="C321" s="30">
        <v>4260</v>
      </c>
      <c r="D321" s="38" t="s">
        <v>42</v>
      </c>
      <c r="E321" s="35">
        <v>566352</v>
      </c>
    </row>
    <row r="322" spans="1:5" ht="15.75" thickBot="1">
      <c r="A322" s="44"/>
      <c r="B322" s="33"/>
      <c r="C322" s="30">
        <v>4270</v>
      </c>
      <c r="D322" s="38" t="s">
        <v>20</v>
      </c>
      <c r="E322" s="35">
        <v>289762</v>
      </c>
    </row>
    <row r="323" spans="1:5" ht="15.75" thickBot="1">
      <c r="A323" s="44"/>
      <c r="B323" s="33"/>
      <c r="C323" s="30">
        <v>4280</v>
      </c>
      <c r="D323" s="38" t="s">
        <v>46</v>
      </c>
      <c r="E323" s="35">
        <v>8923</v>
      </c>
    </row>
    <row r="324" spans="1:5" ht="15.75" thickBot="1">
      <c r="A324" s="44"/>
      <c r="B324" s="33"/>
      <c r="C324" s="30">
        <v>4300</v>
      </c>
      <c r="D324" s="38" t="s">
        <v>21</v>
      </c>
      <c r="E324" s="35">
        <v>94433</v>
      </c>
    </row>
    <row r="325" spans="1:5" ht="15.75" thickBot="1">
      <c r="A325" s="42"/>
      <c r="B325" s="36"/>
      <c r="C325" s="30">
        <v>4350</v>
      </c>
      <c r="D325" s="38" t="s">
        <v>68</v>
      </c>
      <c r="E325" s="35">
        <v>9132</v>
      </c>
    </row>
    <row r="326" spans="1:5" ht="27" thickBot="1">
      <c r="A326" s="42"/>
      <c r="B326" s="36"/>
      <c r="C326" s="30">
        <v>4360</v>
      </c>
      <c r="D326" s="38" t="s">
        <v>87</v>
      </c>
      <c r="E326" s="35">
        <v>7715</v>
      </c>
    </row>
    <row r="327" spans="1:5" ht="27" thickBot="1">
      <c r="A327" s="42"/>
      <c r="B327" s="36"/>
      <c r="C327" s="30">
        <v>4370</v>
      </c>
      <c r="D327" s="38" t="s">
        <v>88</v>
      </c>
      <c r="E327" s="35">
        <v>34909</v>
      </c>
    </row>
    <row r="328" spans="1:5" ht="27" thickBot="1">
      <c r="A328" s="42"/>
      <c r="B328" s="36"/>
      <c r="C328" s="30">
        <v>4390</v>
      </c>
      <c r="D328" s="38" t="s">
        <v>107</v>
      </c>
      <c r="E328" s="34">
        <v>57</v>
      </c>
    </row>
    <row r="329" spans="1:5" ht="15.75" thickBot="1">
      <c r="A329" s="42"/>
      <c r="B329" s="36"/>
      <c r="C329" s="30">
        <v>4410</v>
      </c>
      <c r="D329" s="38" t="s">
        <v>39</v>
      </c>
      <c r="E329" s="35">
        <v>14233</v>
      </c>
    </row>
    <row r="330" spans="1:5" ht="15.75" thickBot="1">
      <c r="A330" s="42"/>
      <c r="B330" s="36"/>
      <c r="C330" s="30">
        <v>4430</v>
      </c>
      <c r="D330" s="38" t="s">
        <v>26</v>
      </c>
      <c r="E330" s="35">
        <v>74279</v>
      </c>
    </row>
    <row r="331" spans="1:5" ht="27" thickBot="1">
      <c r="A331" s="42"/>
      <c r="B331" s="36"/>
      <c r="C331" s="30">
        <v>4440</v>
      </c>
      <c r="D331" s="38" t="s">
        <v>108</v>
      </c>
      <c r="E331" s="35">
        <v>448127</v>
      </c>
    </row>
    <row r="332" spans="1:5" ht="15.75" thickBot="1">
      <c r="A332" s="44"/>
      <c r="B332" s="33"/>
      <c r="C332" s="30">
        <v>4480</v>
      </c>
      <c r="D332" s="56" t="s">
        <v>90</v>
      </c>
      <c r="E332" s="34">
        <v>75</v>
      </c>
    </row>
    <row r="333" spans="1:5" ht="15.75" thickBot="1">
      <c r="A333" s="44"/>
      <c r="B333" s="33"/>
      <c r="C333" s="30">
        <v>4500</v>
      </c>
      <c r="D333" s="38" t="s">
        <v>120</v>
      </c>
      <c r="E333" s="35">
        <v>1760</v>
      </c>
    </row>
    <row r="334" spans="1:5" ht="27" thickBot="1">
      <c r="A334" s="44"/>
      <c r="B334" s="33"/>
      <c r="C334" s="30">
        <v>4700</v>
      </c>
      <c r="D334" s="38" t="s">
        <v>91</v>
      </c>
      <c r="E334" s="35">
        <v>4711</v>
      </c>
    </row>
    <row r="335" spans="1:5" ht="27" thickBot="1">
      <c r="A335" s="44"/>
      <c r="B335" s="33"/>
      <c r="C335" s="30">
        <v>4740</v>
      </c>
      <c r="D335" s="38" t="s">
        <v>92</v>
      </c>
      <c r="E335" s="35">
        <v>15422</v>
      </c>
    </row>
    <row r="336" spans="1:5" ht="27" thickBot="1">
      <c r="A336" s="44"/>
      <c r="B336" s="30"/>
      <c r="C336" s="30">
        <v>4750</v>
      </c>
      <c r="D336" s="38" t="s">
        <v>93</v>
      </c>
      <c r="E336" s="35">
        <v>24571</v>
      </c>
    </row>
    <row r="337" spans="1:5" ht="15.75" thickBot="1">
      <c r="A337" s="44"/>
      <c r="B337" s="30">
        <v>80134</v>
      </c>
      <c r="C337" s="30"/>
      <c r="D337" s="55" t="s">
        <v>141</v>
      </c>
      <c r="E337" s="31">
        <v>721875</v>
      </c>
    </row>
    <row r="338" spans="1:5" ht="27" thickBot="1">
      <c r="A338" s="42"/>
      <c r="B338" s="33"/>
      <c r="C338" s="30">
        <v>3020</v>
      </c>
      <c r="D338" s="38" t="s">
        <v>57</v>
      </c>
      <c r="E338" s="35">
        <v>2685</v>
      </c>
    </row>
    <row r="339" spans="1:5" ht="15.75" thickBot="1">
      <c r="A339" s="43"/>
      <c r="B339" s="30"/>
      <c r="C339" s="30">
        <v>4010</v>
      </c>
      <c r="D339" s="38" t="s">
        <v>19</v>
      </c>
      <c r="E339" s="35">
        <v>499174</v>
      </c>
    </row>
    <row r="340" spans="1:5" ht="13.5" thickBot="1">
      <c r="A340" s="27" t="s">
        <v>0</v>
      </c>
      <c r="B340" s="28" t="s">
        <v>1</v>
      </c>
      <c r="C340" s="28" t="s">
        <v>14</v>
      </c>
      <c r="D340" s="28" t="s">
        <v>76</v>
      </c>
      <c r="E340" s="28" t="s">
        <v>77</v>
      </c>
    </row>
    <row r="341" spans="1:5" ht="13.5" thickBot="1">
      <c r="A341" s="27">
        <v>1</v>
      </c>
      <c r="B341" s="28">
        <v>2</v>
      </c>
      <c r="C341" s="28">
        <v>3</v>
      </c>
      <c r="D341" s="28">
        <v>4</v>
      </c>
      <c r="E341" s="28">
        <v>5</v>
      </c>
    </row>
    <row r="342" spans="1:5" ht="15.75" thickBot="1">
      <c r="A342" s="29">
        <v>801</v>
      </c>
      <c r="B342" s="30">
        <v>80134</v>
      </c>
      <c r="C342" s="30">
        <v>4040</v>
      </c>
      <c r="D342" s="38" t="s">
        <v>85</v>
      </c>
      <c r="E342" s="35">
        <v>37359</v>
      </c>
    </row>
    <row r="343" spans="1:5" ht="15.75" thickBot="1">
      <c r="A343" s="42"/>
      <c r="B343" s="33"/>
      <c r="C343" s="30">
        <v>4110</v>
      </c>
      <c r="D343" s="38" t="s">
        <v>80</v>
      </c>
      <c r="E343" s="35">
        <v>92811</v>
      </c>
    </row>
    <row r="344" spans="1:5" ht="15.75" thickBot="1">
      <c r="A344" s="42"/>
      <c r="B344" s="33"/>
      <c r="C344" s="30">
        <v>4120</v>
      </c>
      <c r="D344" s="38" t="s">
        <v>22</v>
      </c>
      <c r="E344" s="35">
        <v>12921</v>
      </c>
    </row>
    <row r="345" spans="1:5" ht="15.75" thickBot="1">
      <c r="A345" s="42"/>
      <c r="B345" s="33"/>
      <c r="C345" s="30">
        <v>4170</v>
      </c>
      <c r="D345" s="38" t="s">
        <v>18</v>
      </c>
      <c r="E345" s="35">
        <v>1800</v>
      </c>
    </row>
    <row r="346" spans="1:5" ht="15.75" thickBot="1">
      <c r="A346" s="42"/>
      <c r="B346" s="33"/>
      <c r="C346" s="30">
        <v>4210</v>
      </c>
      <c r="D346" s="38" t="s">
        <v>24</v>
      </c>
      <c r="E346" s="35">
        <v>10264</v>
      </c>
    </row>
    <row r="347" spans="1:5" ht="12.75">
      <c r="A347" s="210"/>
      <c r="B347" s="203"/>
      <c r="C347" s="202">
        <v>4240</v>
      </c>
      <c r="D347" s="58" t="s">
        <v>140</v>
      </c>
      <c r="E347" s="211">
        <v>1210</v>
      </c>
    </row>
    <row r="348" spans="1:5" ht="13.5" thickBot="1">
      <c r="A348" s="210"/>
      <c r="B348" s="203"/>
      <c r="C348" s="204"/>
      <c r="D348" s="38" t="s">
        <v>135</v>
      </c>
      <c r="E348" s="212"/>
    </row>
    <row r="349" spans="1:5" ht="15.75" thickBot="1">
      <c r="A349" s="42"/>
      <c r="B349" s="33"/>
      <c r="C349" s="30">
        <v>4260</v>
      </c>
      <c r="D349" s="38" t="s">
        <v>42</v>
      </c>
      <c r="E349" s="35">
        <v>20808</v>
      </c>
    </row>
    <row r="350" spans="1:5" ht="15.75" thickBot="1">
      <c r="A350" s="42"/>
      <c r="B350" s="33"/>
      <c r="C350" s="30">
        <v>4270</v>
      </c>
      <c r="D350" s="38" t="s">
        <v>20</v>
      </c>
      <c r="E350" s="34">
        <v>970</v>
      </c>
    </row>
    <row r="351" spans="1:5" ht="15.75" thickBot="1">
      <c r="A351" s="42"/>
      <c r="B351" s="33"/>
      <c r="C351" s="30">
        <v>4280</v>
      </c>
      <c r="D351" s="38" t="s">
        <v>46</v>
      </c>
      <c r="E351" s="35">
        <v>1140</v>
      </c>
    </row>
    <row r="352" spans="1:5" ht="15.75" thickBot="1">
      <c r="A352" s="42"/>
      <c r="B352" s="33"/>
      <c r="C352" s="30">
        <v>4300</v>
      </c>
      <c r="D352" s="38" t="s">
        <v>21</v>
      </c>
      <c r="E352" s="35">
        <v>2039</v>
      </c>
    </row>
    <row r="353" spans="1:5" ht="15.75" thickBot="1">
      <c r="A353" s="44"/>
      <c r="B353" s="33"/>
      <c r="C353" s="30">
        <v>4350</v>
      </c>
      <c r="D353" s="38" t="s">
        <v>68</v>
      </c>
      <c r="E353" s="34">
        <v>150</v>
      </c>
    </row>
    <row r="354" spans="1:5" ht="27" thickBot="1">
      <c r="A354" s="44"/>
      <c r="B354" s="33"/>
      <c r="C354" s="30">
        <v>4360</v>
      </c>
      <c r="D354" s="38" t="s">
        <v>87</v>
      </c>
      <c r="E354" s="34">
        <v>203</v>
      </c>
    </row>
    <row r="355" spans="1:5" ht="27" thickBot="1">
      <c r="A355" s="44"/>
      <c r="B355" s="33"/>
      <c r="C355" s="30">
        <v>4370</v>
      </c>
      <c r="D355" s="38" t="s">
        <v>88</v>
      </c>
      <c r="E355" s="35">
        <v>2027</v>
      </c>
    </row>
    <row r="356" spans="1:5" ht="15.75" thickBot="1">
      <c r="A356" s="44"/>
      <c r="B356" s="33"/>
      <c r="C356" s="30">
        <v>4410</v>
      </c>
      <c r="D356" s="38" t="s">
        <v>39</v>
      </c>
      <c r="E356" s="34">
        <v>670</v>
      </c>
    </row>
    <row r="357" spans="1:5" ht="15.75" thickBot="1">
      <c r="A357" s="44"/>
      <c r="B357" s="33"/>
      <c r="C357" s="30">
        <v>4430</v>
      </c>
      <c r="D357" s="38" t="s">
        <v>26</v>
      </c>
      <c r="E357" s="34">
        <v>75</v>
      </c>
    </row>
    <row r="358" spans="1:5" ht="27" thickBot="1">
      <c r="A358" s="44"/>
      <c r="B358" s="33"/>
      <c r="C358" s="30">
        <v>4440</v>
      </c>
      <c r="D358" s="38" t="s">
        <v>108</v>
      </c>
      <c r="E358" s="35">
        <v>34769</v>
      </c>
    </row>
    <row r="359" spans="1:5" ht="27" thickBot="1">
      <c r="A359" s="44"/>
      <c r="B359" s="33"/>
      <c r="C359" s="30">
        <v>4740</v>
      </c>
      <c r="D359" s="38" t="s">
        <v>92</v>
      </c>
      <c r="E359" s="34">
        <v>400</v>
      </c>
    </row>
    <row r="360" spans="1:5" ht="27" thickBot="1">
      <c r="A360" s="32"/>
      <c r="B360" s="30"/>
      <c r="C360" s="30">
        <v>4750</v>
      </c>
      <c r="D360" s="38" t="s">
        <v>93</v>
      </c>
      <c r="E360" s="34">
        <v>400</v>
      </c>
    </row>
    <row r="361" spans="1:5" ht="39.75" thickBot="1">
      <c r="A361" s="44"/>
      <c r="B361" s="30">
        <v>80140</v>
      </c>
      <c r="C361" s="30"/>
      <c r="D361" s="54" t="s">
        <v>25</v>
      </c>
      <c r="E361" s="31">
        <v>833206</v>
      </c>
    </row>
    <row r="362" spans="1:5" ht="27" thickBot="1">
      <c r="A362" s="42"/>
      <c r="B362" s="33"/>
      <c r="C362" s="30">
        <v>3020</v>
      </c>
      <c r="D362" s="38" t="s">
        <v>142</v>
      </c>
      <c r="E362" s="35">
        <v>5687</v>
      </c>
    </row>
    <row r="363" spans="1:5" ht="15.75" thickBot="1">
      <c r="A363" s="42"/>
      <c r="B363" s="33"/>
      <c r="C363" s="30">
        <v>4010</v>
      </c>
      <c r="D363" s="38" t="s">
        <v>19</v>
      </c>
      <c r="E363" s="35">
        <v>385420</v>
      </c>
    </row>
    <row r="364" spans="1:5" ht="15.75" thickBot="1">
      <c r="A364" s="37"/>
      <c r="B364" s="33"/>
      <c r="C364" s="30">
        <v>4040</v>
      </c>
      <c r="D364" s="38" t="s">
        <v>85</v>
      </c>
      <c r="E364" s="35">
        <v>29949</v>
      </c>
    </row>
    <row r="365" spans="1:5" ht="15.75" thickBot="1">
      <c r="A365" s="42"/>
      <c r="B365" s="33"/>
      <c r="C365" s="30">
        <v>4110</v>
      </c>
      <c r="D365" s="38" t="s">
        <v>80</v>
      </c>
      <c r="E365" s="35">
        <v>82486</v>
      </c>
    </row>
    <row r="366" spans="1:5" ht="15.75" thickBot="1">
      <c r="A366" s="42"/>
      <c r="B366" s="33"/>
      <c r="C366" s="30">
        <v>4120</v>
      </c>
      <c r="D366" s="38" t="s">
        <v>22</v>
      </c>
      <c r="E366" s="35">
        <v>12224</v>
      </c>
    </row>
    <row r="367" spans="1:5" ht="15.75" thickBot="1">
      <c r="A367" s="42"/>
      <c r="B367" s="33"/>
      <c r="C367" s="30">
        <v>4170</v>
      </c>
      <c r="D367" s="38" t="s">
        <v>18</v>
      </c>
      <c r="E367" s="35">
        <v>100500</v>
      </c>
    </row>
    <row r="368" spans="1:5" ht="15.75" thickBot="1">
      <c r="A368" s="42"/>
      <c r="B368" s="33"/>
      <c r="C368" s="30">
        <v>4210</v>
      </c>
      <c r="D368" s="38" t="s">
        <v>24</v>
      </c>
      <c r="E368" s="35">
        <v>36650</v>
      </c>
    </row>
    <row r="369" spans="1:5" ht="15.75" thickBot="1">
      <c r="A369" s="42"/>
      <c r="B369" s="36"/>
      <c r="C369" s="30">
        <v>4240</v>
      </c>
      <c r="D369" s="38"/>
      <c r="E369" s="35">
        <v>3000</v>
      </c>
    </row>
    <row r="370" spans="1:5" ht="15.75" thickBot="1">
      <c r="A370" s="42"/>
      <c r="B370" s="36"/>
      <c r="C370" s="30">
        <v>4260</v>
      </c>
      <c r="D370" s="38" t="s">
        <v>42</v>
      </c>
      <c r="E370" s="35">
        <v>61341</v>
      </c>
    </row>
    <row r="371" spans="1:5" ht="15.75" thickBot="1">
      <c r="A371" s="42"/>
      <c r="B371" s="36"/>
      <c r="C371" s="30">
        <v>4270</v>
      </c>
      <c r="D371" s="38" t="s">
        <v>20</v>
      </c>
      <c r="E371" s="35">
        <v>27000</v>
      </c>
    </row>
    <row r="372" spans="1:5" ht="15.75" thickBot="1">
      <c r="A372" s="42"/>
      <c r="B372" s="36"/>
      <c r="C372" s="30">
        <v>4280</v>
      </c>
      <c r="D372" s="38" t="s">
        <v>46</v>
      </c>
      <c r="E372" s="35">
        <v>1000</v>
      </c>
    </row>
    <row r="373" spans="1:5" ht="15.75" thickBot="1">
      <c r="A373" s="42"/>
      <c r="B373" s="36"/>
      <c r="C373" s="30">
        <v>4300</v>
      </c>
      <c r="D373" s="38" t="s">
        <v>21</v>
      </c>
      <c r="E373" s="35">
        <v>38500</v>
      </c>
    </row>
    <row r="374" spans="1:5" ht="15.75" thickBot="1">
      <c r="A374" s="42"/>
      <c r="B374" s="36"/>
      <c r="C374" s="30">
        <v>4350</v>
      </c>
      <c r="D374" s="38" t="s">
        <v>68</v>
      </c>
      <c r="E374" s="35">
        <v>3500</v>
      </c>
    </row>
    <row r="375" spans="1:5" ht="27" thickBot="1">
      <c r="A375" s="42"/>
      <c r="B375" s="36"/>
      <c r="C375" s="30">
        <v>4360</v>
      </c>
      <c r="D375" s="38" t="s">
        <v>87</v>
      </c>
      <c r="E375" s="35">
        <v>1200</v>
      </c>
    </row>
    <row r="376" spans="1:5" ht="27" thickBot="1">
      <c r="A376" s="42"/>
      <c r="B376" s="36"/>
      <c r="C376" s="30">
        <v>4370</v>
      </c>
      <c r="D376" s="38" t="s">
        <v>88</v>
      </c>
      <c r="E376" s="35">
        <v>5300</v>
      </c>
    </row>
    <row r="377" spans="1:5" ht="15.75" thickBot="1">
      <c r="A377" s="42"/>
      <c r="B377" s="36"/>
      <c r="C377" s="30">
        <v>4410</v>
      </c>
      <c r="D377" s="38" t="s">
        <v>39</v>
      </c>
      <c r="E377" s="35">
        <v>3100</v>
      </c>
    </row>
    <row r="378" spans="1:5" ht="27" thickBot="1">
      <c r="A378" s="43"/>
      <c r="B378" s="40"/>
      <c r="C378" s="30">
        <v>4440</v>
      </c>
      <c r="D378" s="38" t="s">
        <v>108</v>
      </c>
      <c r="E378" s="35">
        <v>32319</v>
      </c>
    </row>
    <row r="379" spans="1:5" ht="13.5" thickBot="1">
      <c r="A379" s="27" t="s">
        <v>0</v>
      </c>
      <c r="B379" s="28" t="s">
        <v>1</v>
      </c>
      <c r="C379" s="28" t="s">
        <v>14</v>
      </c>
      <c r="D379" s="28" t="s">
        <v>76</v>
      </c>
      <c r="E379" s="28" t="s">
        <v>77</v>
      </c>
    </row>
    <row r="380" spans="1:5" ht="13.5" thickBot="1">
      <c r="A380" s="27">
        <v>1</v>
      </c>
      <c r="B380" s="28">
        <v>2</v>
      </c>
      <c r="C380" s="28">
        <v>3</v>
      </c>
      <c r="D380" s="28">
        <v>4</v>
      </c>
      <c r="E380" s="28">
        <v>5</v>
      </c>
    </row>
    <row r="381" spans="1:5" ht="15.75" thickBot="1">
      <c r="A381" s="29">
        <v>801</v>
      </c>
      <c r="B381" s="30">
        <v>80140</v>
      </c>
      <c r="C381" s="30">
        <v>4480</v>
      </c>
      <c r="D381" s="38" t="s">
        <v>90</v>
      </c>
      <c r="E381" s="34">
        <v>30</v>
      </c>
    </row>
    <row r="382" spans="1:5" ht="27" thickBot="1">
      <c r="A382" s="42"/>
      <c r="B382" s="33"/>
      <c r="C382" s="30">
        <v>4740</v>
      </c>
      <c r="D382" s="38" t="s">
        <v>92</v>
      </c>
      <c r="E382" s="35">
        <v>3000</v>
      </c>
    </row>
    <row r="383" spans="1:5" ht="27" thickBot="1">
      <c r="A383" s="42"/>
      <c r="B383" s="30"/>
      <c r="C383" s="30">
        <v>4750</v>
      </c>
      <c r="D383" s="38" t="s">
        <v>93</v>
      </c>
      <c r="E383" s="35">
        <v>1000</v>
      </c>
    </row>
    <row r="384" spans="1:5" ht="27" thickBot="1">
      <c r="A384" s="42"/>
      <c r="B384" s="30">
        <v>80146</v>
      </c>
      <c r="C384" s="30"/>
      <c r="D384" s="55" t="s">
        <v>63</v>
      </c>
      <c r="E384" s="31">
        <v>123253</v>
      </c>
    </row>
    <row r="385" spans="1:5" ht="15.75" thickBot="1">
      <c r="A385" s="44"/>
      <c r="B385" s="33"/>
      <c r="C385" s="30">
        <v>4010</v>
      </c>
      <c r="D385" s="38" t="s">
        <v>19</v>
      </c>
      <c r="E385" s="35">
        <v>6526</v>
      </c>
    </row>
    <row r="386" spans="1:5" ht="15.75" thickBot="1">
      <c r="A386" s="42"/>
      <c r="B386" s="36"/>
      <c r="C386" s="30">
        <v>4040</v>
      </c>
      <c r="D386" s="38" t="s">
        <v>85</v>
      </c>
      <c r="E386" s="35">
        <v>2095</v>
      </c>
    </row>
    <row r="387" spans="1:5" ht="15.75" thickBot="1">
      <c r="A387" s="42"/>
      <c r="B387" s="36"/>
      <c r="C387" s="30">
        <v>4110</v>
      </c>
      <c r="D387" s="38" t="s">
        <v>80</v>
      </c>
      <c r="E387" s="35">
        <v>1259</v>
      </c>
    </row>
    <row r="388" spans="1:5" ht="15.75" thickBot="1">
      <c r="A388" s="42"/>
      <c r="B388" s="36"/>
      <c r="C388" s="30">
        <v>4120</v>
      </c>
      <c r="D388" s="38" t="s">
        <v>22</v>
      </c>
      <c r="E388" s="34">
        <v>178</v>
      </c>
    </row>
    <row r="389" spans="1:5" ht="15.75" thickBot="1">
      <c r="A389" s="42"/>
      <c r="B389" s="36"/>
      <c r="C389" s="30">
        <v>4300</v>
      </c>
      <c r="D389" s="38" t="s">
        <v>21</v>
      </c>
      <c r="E389" s="35">
        <v>112601</v>
      </c>
    </row>
    <row r="390" spans="1:5" ht="27" thickBot="1">
      <c r="A390" s="42"/>
      <c r="B390" s="40"/>
      <c r="C390" s="30">
        <v>4440</v>
      </c>
      <c r="D390" s="38" t="s">
        <v>108</v>
      </c>
      <c r="E390" s="34">
        <v>594</v>
      </c>
    </row>
    <row r="391" spans="1:5" ht="15.75" thickBot="1">
      <c r="A391" s="42"/>
      <c r="B391" s="30">
        <v>80195</v>
      </c>
      <c r="C391" s="30"/>
      <c r="D391" s="55" t="s">
        <v>45</v>
      </c>
      <c r="E391" s="31">
        <v>175115</v>
      </c>
    </row>
    <row r="392" spans="1:5" ht="27" thickBot="1">
      <c r="A392" s="43"/>
      <c r="B392" s="40"/>
      <c r="C392" s="30">
        <v>4440</v>
      </c>
      <c r="D392" s="38" t="s">
        <v>108</v>
      </c>
      <c r="E392" s="35">
        <v>175115</v>
      </c>
    </row>
    <row r="393" spans="1:5" ht="15.75" thickBot="1">
      <c r="A393" s="29">
        <v>803</v>
      </c>
      <c r="B393" s="30"/>
      <c r="C393" s="30"/>
      <c r="D393" s="54" t="s">
        <v>143</v>
      </c>
      <c r="E393" s="31">
        <v>649470</v>
      </c>
    </row>
    <row r="394" spans="1:5" ht="15.75" thickBot="1">
      <c r="A394" s="44"/>
      <c r="B394" s="30">
        <v>80309</v>
      </c>
      <c r="C394" s="30"/>
      <c r="D394" s="54" t="s">
        <v>49</v>
      </c>
      <c r="E394" s="31">
        <v>649470</v>
      </c>
    </row>
    <row r="395" spans="1:5" ht="15.75" thickBot="1">
      <c r="A395" s="32"/>
      <c r="B395" s="33"/>
      <c r="C395" s="30">
        <v>3218</v>
      </c>
      <c r="D395" s="38" t="s">
        <v>144</v>
      </c>
      <c r="E395" s="35">
        <v>400140</v>
      </c>
    </row>
    <row r="396" spans="1:5" ht="15.75" thickBot="1">
      <c r="A396" s="32"/>
      <c r="B396" s="33"/>
      <c r="C396" s="30">
        <v>3219</v>
      </c>
      <c r="D396" s="38" t="s">
        <v>144</v>
      </c>
      <c r="E396" s="35">
        <v>180860</v>
      </c>
    </row>
    <row r="397" spans="1:5" ht="15.75" thickBot="1">
      <c r="A397" s="32"/>
      <c r="B397" s="33"/>
      <c r="C397" s="30">
        <v>4018</v>
      </c>
      <c r="D397" s="59" t="s">
        <v>19</v>
      </c>
      <c r="E397" s="35">
        <v>20777</v>
      </c>
    </row>
    <row r="398" spans="1:5" ht="15.75" thickBot="1">
      <c r="A398" s="32"/>
      <c r="B398" s="33"/>
      <c r="C398" s="30">
        <v>4019</v>
      </c>
      <c r="D398" s="59" t="s">
        <v>19</v>
      </c>
      <c r="E398" s="35">
        <v>6925</v>
      </c>
    </row>
    <row r="399" spans="1:5" ht="15.75" thickBot="1">
      <c r="A399" s="32"/>
      <c r="B399" s="33"/>
      <c r="C399" s="30">
        <v>4118</v>
      </c>
      <c r="D399" s="59" t="s">
        <v>80</v>
      </c>
      <c r="E399" s="35">
        <v>4339</v>
      </c>
    </row>
    <row r="400" spans="1:5" ht="15.75" thickBot="1">
      <c r="A400" s="32"/>
      <c r="B400" s="33"/>
      <c r="C400" s="30">
        <v>4119</v>
      </c>
      <c r="D400" s="59" t="s">
        <v>80</v>
      </c>
      <c r="E400" s="35">
        <v>1446</v>
      </c>
    </row>
    <row r="401" spans="1:5" ht="15.75" thickBot="1">
      <c r="A401" s="32"/>
      <c r="B401" s="33"/>
      <c r="C401" s="30">
        <v>4128</v>
      </c>
      <c r="D401" s="59" t="s">
        <v>22</v>
      </c>
      <c r="E401" s="34">
        <v>594</v>
      </c>
    </row>
    <row r="402" spans="1:5" ht="15.75" thickBot="1">
      <c r="A402" s="32"/>
      <c r="B402" s="33"/>
      <c r="C402" s="30">
        <v>4129</v>
      </c>
      <c r="D402" s="59" t="s">
        <v>22</v>
      </c>
      <c r="E402" s="34">
        <v>199</v>
      </c>
    </row>
    <row r="403" spans="1:5" ht="15.75" thickBot="1">
      <c r="A403" s="32"/>
      <c r="B403" s="33"/>
      <c r="C403" s="30">
        <v>4178</v>
      </c>
      <c r="D403" s="59" t="s">
        <v>18</v>
      </c>
      <c r="E403" s="35">
        <v>3491</v>
      </c>
    </row>
    <row r="404" spans="1:5" ht="15.75" thickBot="1">
      <c r="A404" s="37"/>
      <c r="B404" s="36"/>
      <c r="C404" s="30">
        <v>4179</v>
      </c>
      <c r="D404" s="59" t="s">
        <v>18</v>
      </c>
      <c r="E404" s="35">
        <v>1163</v>
      </c>
    </row>
    <row r="405" spans="1:5" ht="15.75" thickBot="1">
      <c r="A405" s="37"/>
      <c r="B405" s="36"/>
      <c r="C405" s="30">
        <v>4218</v>
      </c>
      <c r="D405" s="59" t="s">
        <v>24</v>
      </c>
      <c r="E405" s="35">
        <v>10902</v>
      </c>
    </row>
    <row r="406" spans="1:5" ht="15.75" thickBot="1">
      <c r="A406" s="37"/>
      <c r="B406" s="36"/>
      <c r="C406" s="30">
        <v>4219</v>
      </c>
      <c r="D406" s="59" t="s">
        <v>24</v>
      </c>
      <c r="E406" s="35">
        <v>3634</v>
      </c>
    </row>
    <row r="407" spans="1:5" ht="15.75" thickBot="1">
      <c r="A407" s="37"/>
      <c r="B407" s="36"/>
      <c r="C407" s="30">
        <v>4308</v>
      </c>
      <c r="D407" s="59" t="s">
        <v>21</v>
      </c>
      <c r="E407" s="35">
        <v>11250</v>
      </c>
    </row>
    <row r="408" spans="1:5" ht="15.75" thickBot="1">
      <c r="A408" s="39"/>
      <c r="B408" s="40"/>
      <c r="C408" s="30">
        <v>4309</v>
      </c>
      <c r="D408" s="59" t="s">
        <v>21</v>
      </c>
      <c r="E408" s="35">
        <v>3750</v>
      </c>
    </row>
    <row r="409" spans="1:5" ht="15.75" thickBot="1">
      <c r="A409" s="29">
        <v>851</v>
      </c>
      <c r="B409" s="30"/>
      <c r="C409" s="30"/>
      <c r="D409" s="54" t="s">
        <v>145</v>
      </c>
      <c r="E409" s="31">
        <v>3306000</v>
      </c>
    </row>
    <row r="410" spans="1:5" ht="15.75" thickBot="1">
      <c r="A410" s="37"/>
      <c r="B410" s="30">
        <v>85111</v>
      </c>
      <c r="C410" s="30"/>
      <c r="D410" s="55" t="s">
        <v>28</v>
      </c>
      <c r="E410" s="49">
        <v>1975000</v>
      </c>
    </row>
    <row r="411" spans="1:5" ht="65.25" thickBot="1">
      <c r="A411" s="37"/>
      <c r="B411" s="40"/>
      <c r="C411" s="30">
        <v>6220</v>
      </c>
      <c r="D411" s="38" t="s">
        <v>146</v>
      </c>
      <c r="E411" s="35">
        <v>1975000</v>
      </c>
    </row>
    <row r="412" spans="1:5" ht="52.5" thickBot="1">
      <c r="A412" s="37"/>
      <c r="B412" s="30">
        <v>85156</v>
      </c>
      <c r="C412" s="30"/>
      <c r="D412" s="54" t="s">
        <v>147</v>
      </c>
      <c r="E412" s="31">
        <v>1316000</v>
      </c>
    </row>
    <row r="413" spans="1:5" ht="15.75" thickBot="1">
      <c r="A413" s="37"/>
      <c r="B413" s="40"/>
      <c r="C413" s="30">
        <v>4130</v>
      </c>
      <c r="D413" s="38" t="s">
        <v>148</v>
      </c>
      <c r="E413" s="35">
        <v>1316000</v>
      </c>
    </row>
    <row r="414" spans="1:5" ht="15.75" thickBot="1">
      <c r="A414" s="37"/>
      <c r="B414" s="30">
        <v>85195</v>
      </c>
      <c r="C414" s="30"/>
      <c r="D414" s="55" t="s">
        <v>45</v>
      </c>
      <c r="E414" s="31">
        <v>15000</v>
      </c>
    </row>
    <row r="415" spans="1:5" ht="39.75" thickBot="1">
      <c r="A415" s="37"/>
      <c r="B415" s="36"/>
      <c r="C415" s="30">
        <v>2820</v>
      </c>
      <c r="D415" s="38" t="s">
        <v>113</v>
      </c>
      <c r="E415" s="35">
        <v>12000</v>
      </c>
    </row>
    <row r="416" spans="1:5" ht="15.75" thickBot="1">
      <c r="A416" s="29"/>
      <c r="B416" s="30"/>
      <c r="C416" s="30">
        <v>4210</v>
      </c>
      <c r="D416" s="59" t="s">
        <v>24</v>
      </c>
      <c r="E416" s="35">
        <v>1000</v>
      </c>
    </row>
    <row r="417" spans="1:5" ht="13.5" thickBot="1">
      <c r="A417" s="27" t="s">
        <v>0</v>
      </c>
      <c r="B417" s="28" t="s">
        <v>1</v>
      </c>
      <c r="C417" s="28" t="s">
        <v>14</v>
      </c>
      <c r="D417" s="28" t="s">
        <v>76</v>
      </c>
      <c r="E417" s="28" t="s">
        <v>77</v>
      </c>
    </row>
    <row r="418" spans="1:5" ht="13.5" thickBot="1">
      <c r="A418" s="27">
        <v>1</v>
      </c>
      <c r="B418" s="28">
        <v>2</v>
      </c>
      <c r="C418" s="28">
        <v>3</v>
      </c>
      <c r="D418" s="28">
        <v>4</v>
      </c>
      <c r="E418" s="28">
        <v>5</v>
      </c>
    </row>
    <row r="419" spans="1:5" ht="15.75" thickBot="1">
      <c r="A419" s="29">
        <v>851</v>
      </c>
      <c r="B419" s="30">
        <v>85195</v>
      </c>
      <c r="C419" s="30">
        <v>4300</v>
      </c>
      <c r="D419" s="38" t="s">
        <v>21</v>
      </c>
      <c r="E419" s="35">
        <v>2000</v>
      </c>
    </row>
    <row r="420" spans="1:5" ht="15.75" thickBot="1">
      <c r="A420" s="29">
        <v>852</v>
      </c>
      <c r="B420" s="30"/>
      <c r="C420" s="30"/>
      <c r="D420" s="54" t="s">
        <v>149</v>
      </c>
      <c r="E420" s="31">
        <v>7724621</v>
      </c>
    </row>
    <row r="421" spans="1:5" ht="15.75" thickBot="1">
      <c r="A421" s="37"/>
      <c r="B421" s="30">
        <v>85201</v>
      </c>
      <c r="C421" s="30"/>
      <c r="D421" s="55" t="s">
        <v>30</v>
      </c>
      <c r="E421" s="31">
        <v>1087228</v>
      </c>
    </row>
    <row r="422" spans="1:5" ht="39.75" thickBot="1">
      <c r="A422" s="37"/>
      <c r="B422" s="36"/>
      <c r="C422" s="30">
        <v>2310</v>
      </c>
      <c r="D422" s="38" t="s">
        <v>150</v>
      </c>
      <c r="E422" s="35">
        <v>8327</v>
      </c>
    </row>
    <row r="423" spans="1:5" ht="52.5" thickBot="1">
      <c r="A423" s="37"/>
      <c r="B423" s="36"/>
      <c r="C423" s="30">
        <v>2320</v>
      </c>
      <c r="D423" s="38" t="s">
        <v>151</v>
      </c>
      <c r="E423" s="35">
        <v>750000</v>
      </c>
    </row>
    <row r="424" spans="1:5" ht="65.25" thickBot="1">
      <c r="A424" s="37"/>
      <c r="B424" s="36"/>
      <c r="C424" s="30">
        <v>2830</v>
      </c>
      <c r="D424" s="38" t="s">
        <v>152</v>
      </c>
      <c r="E424" s="35">
        <v>113484</v>
      </c>
    </row>
    <row r="425" spans="1:5" ht="15.75" thickBot="1">
      <c r="A425" s="37"/>
      <c r="B425" s="36"/>
      <c r="C425" s="30">
        <v>3110</v>
      </c>
      <c r="D425" s="38" t="s">
        <v>41</v>
      </c>
      <c r="E425" s="35">
        <v>98396</v>
      </c>
    </row>
    <row r="426" spans="1:5" ht="15.75" thickBot="1">
      <c r="A426" s="37"/>
      <c r="B426" s="36"/>
      <c r="C426" s="30">
        <v>4010</v>
      </c>
      <c r="D426" s="38" t="s">
        <v>19</v>
      </c>
      <c r="E426" s="35">
        <v>84046</v>
      </c>
    </row>
    <row r="427" spans="1:5" ht="15.75" thickBot="1">
      <c r="A427" s="37"/>
      <c r="B427" s="36"/>
      <c r="C427" s="30">
        <v>4040</v>
      </c>
      <c r="D427" s="38" t="s">
        <v>85</v>
      </c>
      <c r="E427" s="35">
        <v>5396</v>
      </c>
    </row>
    <row r="428" spans="1:5" ht="15.75" thickBot="1">
      <c r="A428" s="37"/>
      <c r="B428" s="36"/>
      <c r="C428" s="30">
        <v>4110</v>
      </c>
      <c r="D428" s="38" t="s">
        <v>80</v>
      </c>
      <c r="E428" s="35">
        <v>15288</v>
      </c>
    </row>
    <row r="429" spans="1:5" ht="15.75" thickBot="1">
      <c r="A429" s="37"/>
      <c r="B429" s="36"/>
      <c r="C429" s="30">
        <v>4120</v>
      </c>
      <c r="D429" s="38" t="s">
        <v>22</v>
      </c>
      <c r="E429" s="35">
        <v>2059</v>
      </c>
    </row>
    <row r="430" spans="1:5" ht="15.75" thickBot="1">
      <c r="A430" s="37"/>
      <c r="B430" s="36"/>
      <c r="C430" s="30">
        <v>4170</v>
      </c>
      <c r="D430" s="56" t="s">
        <v>18</v>
      </c>
      <c r="E430" s="35">
        <v>1920</v>
      </c>
    </row>
    <row r="431" spans="1:5" ht="15.75" thickBot="1">
      <c r="A431" s="37"/>
      <c r="B431" s="36"/>
      <c r="C431" s="30">
        <v>4210</v>
      </c>
      <c r="D431" s="38" t="s">
        <v>24</v>
      </c>
      <c r="E431" s="35">
        <v>1400</v>
      </c>
    </row>
    <row r="432" spans="1:5" ht="12.75">
      <c r="A432" s="207"/>
      <c r="B432" s="207"/>
      <c r="C432" s="202">
        <v>4240</v>
      </c>
      <c r="D432" s="58" t="s">
        <v>134</v>
      </c>
      <c r="E432" s="194">
        <v>500</v>
      </c>
    </row>
    <row r="433" spans="1:5" ht="13.5" thickBot="1">
      <c r="A433" s="207"/>
      <c r="B433" s="207"/>
      <c r="C433" s="204"/>
      <c r="D433" s="38" t="s">
        <v>135</v>
      </c>
      <c r="E433" s="195"/>
    </row>
    <row r="434" spans="1:5" ht="15.75" thickBot="1">
      <c r="A434" s="37"/>
      <c r="B434" s="36"/>
      <c r="C434" s="30">
        <v>4270</v>
      </c>
      <c r="D434" s="38" t="s">
        <v>20</v>
      </c>
      <c r="E434" s="34">
        <v>500</v>
      </c>
    </row>
    <row r="435" spans="1:5" ht="15.75" thickBot="1">
      <c r="A435" s="37"/>
      <c r="B435" s="36"/>
      <c r="C435" s="30">
        <v>4280</v>
      </c>
      <c r="D435" s="38" t="s">
        <v>46</v>
      </c>
      <c r="E435" s="34">
        <v>165</v>
      </c>
    </row>
    <row r="436" spans="1:5" ht="15.75" thickBot="1">
      <c r="A436" s="32"/>
      <c r="B436" s="33"/>
      <c r="C436" s="30">
        <v>4300</v>
      </c>
      <c r="D436" s="38" t="s">
        <v>21</v>
      </c>
      <c r="E436" s="34">
        <v>500</v>
      </c>
    </row>
    <row r="437" spans="1:5" ht="15.75" thickBot="1">
      <c r="A437" s="32"/>
      <c r="B437" s="33"/>
      <c r="C437" s="30">
        <v>4410</v>
      </c>
      <c r="D437" s="38" t="s">
        <v>39</v>
      </c>
      <c r="E437" s="35">
        <v>1847</v>
      </c>
    </row>
    <row r="438" spans="1:5" ht="27" thickBot="1">
      <c r="A438" s="32"/>
      <c r="B438" s="30"/>
      <c r="C438" s="30">
        <v>4440</v>
      </c>
      <c r="D438" s="38" t="s">
        <v>108</v>
      </c>
      <c r="E438" s="35">
        <v>3400</v>
      </c>
    </row>
    <row r="439" spans="1:5" ht="15.75" thickBot="1">
      <c r="A439" s="37"/>
      <c r="B439" s="30">
        <v>85202</v>
      </c>
      <c r="C439" s="30"/>
      <c r="D439" s="55" t="s">
        <v>50</v>
      </c>
      <c r="E439" s="31">
        <v>4023467</v>
      </c>
    </row>
    <row r="440" spans="1:5" ht="27" thickBot="1">
      <c r="A440" s="37"/>
      <c r="B440" s="36"/>
      <c r="C440" s="30">
        <v>3020</v>
      </c>
      <c r="D440" s="38" t="s">
        <v>57</v>
      </c>
      <c r="E440" s="35">
        <v>5400</v>
      </c>
    </row>
    <row r="441" spans="1:5" ht="15.75" thickBot="1">
      <c r="A441" s="37"/>
      <c r="B441" s="36"/>
      <c r="C441" s="30">
        <v>4010</v>
      </c>
      <c r="D441" s="38" t="s">
        <v>19</v>
      </c>
      <c r="E441" s="35">
        <v>2151722</v>
      </c>
    </row>
    <row r="442" spans="1:5" ht="15.75" thickBot="1">
      <c r="A442" s="37"/>
      <c r="B442" s="36"/>
      <c r="C442" s="30">
        <v>4040</v>
      </c>
      <c r="D442" s="38" t="s">
        <v>85</v>
      </c>
      <c r="E442" s="35">
        <v>163231</v>
      </c>
    </row>
    <row r="443" spans="1:5" ht="15.75" thickBot="1">
      <c r="A443" s="37"/>
      <c r="B443" s="36"/>
      <c r="C443" s="30">
        <v>4110</v>
      </c>
      <c r="D443" s="38" t="s">
        <v>80</v>
      </c>
      <c r="E443" s="35">
        <v>389178</v>
      </c>
    </row>
    <row r="444" spans="1:5" ht="15.75" thickBot="1">
      <c r="A444" s="37"/>
      <c r="B444" s="36"/>
      <c r="C444" s="30">
        <v>4120</v>
      </c>
      <c r="D444" s="38" t="s">
        <v>22</v>
      </c>
      <c r="E444" s="35">
        <v>53929</v>
      </c>
    </row>
    <row r="445" spans="1:5" ht="15.75" thickBot="1">
      <c r="A445" s="37"/>
      <c r="B445" s="36"/>
      <c r="C445" s="30">
        <v>4170</v>
      </c>
      <c r="D445" s="56" t="s">
        <v>18</v>
      </c>
      <c r="E445" s="35">
        <v>10000</v>
      </c>
    </row>
    <row r="446" spans="1:5" ht="15.75" thickBot="1">
      <c r="A446" s="37"/>
      <c r="B446" s="36"/>
      <c r="C446" s="30">
        <v>4210</v>
      </c>
      <c r="D446" s="38" t="s">
        <v>24</v>
      </c>
      <c r="E446" s="35">
        <v>163600</v>
      </c>
    </row>
    <row r="447" spans="1:5" ht="15.75" thickBot="1">
      <c r="A447" s="37"/>
      <c r="B447" s="36"/>
      <c r="C447" s="30">
        <v>4220</v>
      </c>
      <c r="D447" s="38" t="s">
        <v>74</v>
      </c>
      <c r="E447" s="35">
        <v>376116</v>
      </c>
    </row>
    <row r="448" spans="1:5" ht="15.75" thickBot="1">
      <c r="A448" s="37"/>
      <c r="B448" s="36"/>
      <c r="C448" s="30">
        <v>4230</v>
      </c>
      <c r="D448" s="38" t="s">
        <v>153</v>
      </c>
      <c r="E448" s="35">
        <v>32649</v>
      </c>
    </row>
    <row r="449" spans="1:5" ht="15.75" thickBot="1">
      <c r="A449" s="37"/>
      <c r="B449" s="36"/>
      <c r="C449" s="30">
        <v>4260</v>
      </c>
      <c r="D449" s="38" t="s">
        <v>42</v>
      </c>
      <c r="E449" s="35">
        <v>351700</v>
      </c>
    </row>
    <row r="450" spans="1:5" ht="15.75" thickBot="1">
      <c r="A450" s="37"/>
      <c r="B450" s="36"/>
      <c r="C450" s="30">
        <v>4270</v>
      </c>
      <c r="D450" s="38" t="s">
        <v>20</v>
      </c>
      <c r="E450" s="35">
        <v>75762</v>
      </c>
    </row>
    <row r="451" spans="1:5" ht="15.75" thickBot="1">
      <c r="A451" s="37"/>
      <c r="B451" s="36"/>
      <c r="C451" s="30">
        <v>4280</v>
      </c>
      <c r="D451" s="38" t="s">
        <v>46</v>
      </c>
      <c r="E451" s="35">
        <v>9000</v>
      </c>
    </row>
    <row r="452" spans="1:5" ht="15.75" thickBot="1">
      <c r="A452" s="37"/>
      <c r="B452" s="36"/>
      <c r="C452" s="30">
        <v>4300</v>
      </c>
      <c r="D452" s="38" t="s">
        <v>21</v>
      </c>
      <c r="E452" s="35">
        <v>73800</v>
      </c>
    </row>
    <row r="453" spans="1:5" ht="27" thickBot="1">
      <c r="A453" s="39"/>
      <c r="B453" s="40"/>
      <c r="C453" s="30">
        <v>4360</v>
      </c>
      <c r="D453" s="38" t="s">
        <v>87</v>
      </c>
      <c r="E453" s="35">
        <v>3800</v>
      </c>
    </row>
    <row r="454" spans="1:5" ht="13.5" thickBot="1">
      <c r="A454" s="27" t="s">
        <v>0</v>
      </c>
      <c r="B454" s="28" t="s">
        <v>1</v>
      </c>
      <c r="C454" s="28" t="s">
        <v>14</v>
      </c>
      <c r="D454" s="28" t="s">
        <v>76</v>
      </c>
      <c r="E454" s="28" t="s">
        <v>77</v>
      </c>
    </row>
    <row r="455" spans="1:5" ht="13.5" thickBot="1">
      <c r="A455" s="27">
        <v>1</v>
      </c>
      <c r="B455" s="28">
        <v>2</v>
      </c>
      <c r="C455" s="28">
        <v>3</v>
      </c>
      <c r="D455" s="28">
        <v>4</v>
      </c>
      <c r="E455" s="28">
        <v>5</v>
      </c>
    </row>
    <row r="456" spans="1:5" ht="27" thickBot="1">
      <c r="A456" s="29">
        <v>852</v>
      </c>
      <c r="B456" s="30">
        <v>85202</v>
      </c>
      <c r="C456" s="30">
        <v>4370</v>
      </c>
      <c r="D456" s="38" t="s">
        <v>88</v>
      </c>
      <c r="E456" s="35">
        <v>17000</v>
      </c>
    </row>
    <row r="457" spans="1:5" ht="15.75" thickBot="1">
      <c r="A457" s="37"/>
      <c r="B457" s="36"/>
      <c r="C457" s="30">
        <v>4410</v>
      </c>
      <c r="D457" s="38" t="s">
        <v>39</v>
      </c>
      <c r="E457" s="35">
        <v>5300</v>
      </c>
    </row>
    <row r="458" spans="1:5" ht="15.75" thickBot="1">
      <c r="A458" s="37"/>
      <c r="B458" s="36"/>
      <c r="C458" s="30">
        <v>4430</v>
      </c>
      <c r="D458" s="38" t="s">
        <v>26</v>
      </c>
      <c r="E458" s="35">
        <v>4700</v>
      </c>
    </row>
    <row r="459" spans="1:5" ht="27" thickBot="1">
      <c r="A459" s="37"/>
      <c r="B459" s="36"/>
      <c r="C459" s="30">
        <v>4440</v>
      </c>
      <c r="D459" s="38" t="s">
        <v>108</v>
      </c>
      <c r="E459" s="35">
        <v>109080</v>
      </c>
    </row>
    <row r="460" spans="1:5" ht="15.75" thickBot="1">
      <c r="A460" s="37"/>
      <c r="B460" s="36"/>
      <c r="C460" s="30">
        <v>4480</v>
      </c>
      <c r="D460" s="38" t="s">
        <v>90</v>
      </c>
      <c r="E460" s="35">
        <v>16500</v>
      </c>
    </row>
    <row r="461" spans="1:5" ht="27" thickBot="1">
      <c r="A461" s="37"/>
      <c r="B461" s="33"/>
      <c r="C461" s="30">
        <v>4740</v>
      </c>
      <c r="D461" s="38" t="s">
        <v>92</v>
      </c>
      <c r="E461" s="35">
        <v>8000</v>
      </c>
    </row>
    <row r="462" spans="1:5" ht="27" thickBot="1">
      <c r="A462" s="37"/>
      <c r="B462" s="30"/>
      <c r="C462" s="30">
        <v>4750</v>
      </c>
      <c r="D462" s="38" t="s">
        <v>93</v>
      </c>
      <c r="E462" s="35">
        <v>3000</v>
      </c>
    </row>
    <row r="463" spans="1:5" ht="15.75" thickBot="1">
      <c r="A463" s="37"/>
      <c r="B463" s="30">
        <v>85203</v>
      </c>
      <c r="C463" s="30"/>
      <c r="D463" s="55" t="s">
        <v>154</v>
      </c>
      <c r="E463" s="31">
        <v>389000</v>
      </c>
    </row>
    <row r="464" spans="1:5" ht="27" thickBot="1">
      <c r="A464" s="37"/>
      <c r="B464" s="36"/>
      <c r="C464" s="30">
        <v>3020</v>
      </c>
      <c r="D464" s="38" t="s">
        <v>57</v>
      </c>
      <c r="E464" s="35">
        <v>1140</v>
      </c>
    </row>
    <row r="465" spans="1:5" ht="15.75" thickBot="1">
      <c r="A465" s="37"/>
      <c r="B465" s="36"/>
      <c r="C465" s="30">
        <v>4010</v>
      </c>
      <c r="D465" s="38" t="s">
        <v>19</v>
      </c>
      <c r="E465" s="35">
        <v>179714</v>
      </c>
    </row>
    <row r="466" spans="1:5" ht="15.75" thickBot="1">
      <c r="A466" s="37"/>
      <c r="B466" s="36"/>
      <c r="C466" s="30">
        <v>4040</v>
      </c>
      <c r="D466" s="38" t="s">
        <v>85</v>
      </c>
      <c r="E466" s="35">
        <v>11068</v>
      </c>
    </row>
    <row r="467" spans="1:5" ht="15.75" thickBot="1">
      <c r="A467" s="37"/>
      <c r="B467" s="36"/>
      <c r="C467" s="30">
        <v>4110</v>
      </c>
      <c r="D467" s="38" t="s">
        <v>80</v>
      </c>
      <c r="E467" s="35">
        <v>32749</v>
      </c>
    </row>
    <row r="468" spans="1:5" ht="15.75" thickBot="1">
      <c r="A468" s="37"/>
      <c r="B468" s="36"/>
      <c r="C468" s="30">
        <v>4120</v>
      </c>
      <c r="D468" s="38" t="s">
        <v>22</v>
      </c>
      <c r="E468" s="35">
        <v>4510</v>
      </c>
    </row>
    <row r="469" spans="1:5" ht="15.75" thickBot="1">
      <c r="A469" s="37"/>
      <c r="B469" s="36"/>
      <c r="C469" s="30">
        <v>4170</v>
      </c>
      <c r="D469" s="38" t="s">
        <v>18</v>
      </c>
      <c r="E469" s="35">
        <v>14000</v>
      </c>
    </row>
    <row r="470" spans="1:5" ht="15.75" thickBot="1">
      <c r="A470" s="37"/>
      <c r="B470" s="36"/>
      <c r="C470" s="30">
        <v>4210</v>
      </c>
      <c r="D470" s="38" t="s">
        <v>24</v>
      </c>
      <c r="E470" s="35">
        <v>40980</v>
      </c>
    </row>
    <row r="471" spans="1:5" ht="15.75" thickBot="1">
      <c r="A471" s="37"/>
      <c r="B471" s="36"/>
      <c r="C471" s="30">
        <v>4260</v>
      </c>
      <c r="D471" s="38" t="s">
        <v>42</v>
      </c>
      <c r="E471" s="35">
        <v>21000</v>
      </c>
    </row>
    <row r="472" spans="1:5" ht="15.75" thickBot="1">
      <c r="A472" s="37"/>
      <c r="B472" s="36"/>
      <c r="C472" s="30">
        <v>4270</v>
      </c>
      <c r="D472" s="38" t="s">
        <v>20</v>
      </c>
      <c r="E472" s="35">
        <v>30000</v>
      </c>
    </row>
    <row r="473" spans="1:5" ht="15.75" thickBot="1">
      <c r="A473" s="37"/>
      <c r="B473" s="36"/>
      <c r="C473" s="30">
        <v>4280</v>
      </c>
      <c r="D473" s="38" t="s">
        <v>46</v>
      </c>
      <c r="E473" s="34">
        <v>300</v>
      </c>
    </row>
    <row r="474" spans="1:5" ht="15.75" thickBot="1">
      <c r="A474" s="37"/>
      <c r="B474" s="36"/>
      <c r="C474" s="30">
        <v>4300</v>
      </c>
      <c r="D474" s="38" t="s">
        <v>21</v>
      </c>
      <c r="E474" s="35">
        <v>27000</v>
      </c>
    </row>
    <row r="475" spans="1:5" ht="15.75" thickBot="1">
      <c r="A475" s="37"/>
      <c r="B475" s="36"/>
      <c r="C475" s="30">
        <v>4350</v>
      </c>
      <c r="D475" s="38" t="s">
        <v>68</v>
      </c>
      <c r="E475" s="35">
        <v>2039</v>
      </c>
    </row>
    <row r="476" spans="1:5" ht="27" thickBot="1">
      <c r="A476" s="37"/>
      <c r="B476" s="33"/>
      <c r="C476" s="30">
        <v>4370</v>
      </c>
      <c r="D476" s="38" t="s">
        <v>88</v>
      </c>
      <c r="E476" s="35">
        <v>2500</v>
      </c>
    </row>
    <row r="477" spans="1:5" ht="15.75" thickBot="1">
      <c r="A477" s="37"/>
      <c r="B477" s="33"/>
      <c r="C477" s="30">
        <v>4410</v>
      </c>
      <c r="D477" s="38" t="s">
        <v>39</v>
      </c>
      <c r="E477" s="35">
        <v>4000</v>
      </c>
    </row>
    <row r="478" spans="1:5" ht="15.75" thickBot="1">
      <c r="A478" s="32"/>
      <c r="B478" s="33"/>
      <c r="C478" s="30">
        <v>4430</v>
      </c>
      <c r="D478" s="38" t="s">
        <v>26</v>
      </c>
      <c r="E478" s="34">
        <v>800</v>
      </c>
    </row>
    <row r="479" spans="1:5" ht="27" thickBot="1">
      <c r="A479" s="32"/>
      <c r="B479" s="33"/>
      <c r="C479" s="30">
        <v>4440</v>
      </c>
      <c r="D479" s="38" t="s">
        <v>108</v>
      </c>
      <c r="E479" s="35">
        <v>7200</v>
      </c>
    </row>
    <row r="480" spans="1:5" ht="27" thickBot="1">
      <c r="A480" s="37"/>
      <c r="B480" s="33"/>
      <c r="C480" s="30">
        <v>4740</v>
      </c>
      <c r="D480" s="38" t="s">
        <v>92</v>
      </c>
      <c r="E480" s="35">
        <v>1000</v>
      </c>
    </row>
    <row r="481" spans="1:5" ht="27" thickBot="1">
      <c r="A481" s="37"/>
      <c r="B481" s="30"/>
      <c r="C481" s="30">
        <v>4750</v>
      </c>
      <c r="D481" s="38" t="s">
        <v>93</v>
      </c>
      <c r="E481" s="35">
        <v>9000</v>
      </c>
    </row>
    <row r="482" spans="1:5" ht="15.75" thickBot="1">
      <c r="A482" s="37"/>
      <c r="B482" s="30">
        <v>85204</v>
      </c>
      <c r="C482" s="30"/>
      <c r="D482" s="55" t="s">
        <v>155</v>
      </c>
      <c r="E482" s="31">
        <v>1770100</v>
      </c>
    </row>
    <row r="483" spans="1:5" ht="52.5" thickBot="1">
      <c r="A483" s="37"/>
      <c r="B483" s="36"/>
      <c r="C483" s="30">
        <v>2310</v>
      </c>
      <c r="D483" s="38" t="s">
        <v>70</v>
      </c>
      <c r="E483" s="35">
        <v>12000</v>
      </c>
    </row>
    <row r="484" spans="1:5" ht="52.5" thickBot="1">
      <c r="A484" s="37"/>
      <c r="B484" s="36"/>
      <c r="C484" s="30">
        <v>2320</v>
      </c>
      <c r="D484" s="38" t="s">
        <v>151</v>
      </c>
      <c r="E484" s="35">
        <v>8100</v>
      </c>
    </row>
    <row r="485" spans="1:5" ht="39.75" thickBot="1">
      <c r="A485" s="37"/>
      <c r="B485" s="36"/>
      <c r="C485" s="30">
        <v>2820</v>
      </c>
      <c r="D485" s="38" t="s">
        <v>113</v>
      </c>
      <c r="E485" s="35">
        <v>5000</v>
      </c>
    </row>
    <row r="486" spans="1:5" ht="15.75" thickBot="1">
      <c r="A486" s="39"/>
      <c r="B486" s="40"/>
      <c r="C486" s="30">
        <v>3110</v>
      </c>
      <c r="D486" s="38" t="s">
        <v>41</v>
      </c>
      <c r="E486" s="35">
        <v>1745000</v>
      </c>
    </row>
    <row r="487" spans="1:5" ht="13.5" thickBot="1">
      <c r="A487" s="27" t="s">
        <v>0</v>
      </c>
      <c r="B487" s="28" t="s">
        <v>1</v>
      </c>
      <c r="C487" s="28" t="s">
        <v>14</v>
      </c>
      <c r="D487" s="28" t="s">
        <v>76</v>
      </c>
      <c r="E487" s="28" t="s">
        <v>77</v>
      </c>
    </row>
    <row r="488" spans="1:5" ht="13.5" thickBot="1">
      <c r="A488" s="27">
        <v>1</v>
      </c>
      <c r="B488" s="28">
        <v>2</v>
      </c>
      <c r="C488" s="28">
        <v>3</v>
      </c>
      <c r="D488" s="28">
        <v>4</v>
      </c>
      <c r="E488" s="28">
        <v>5</v>
      </c>
    </row>
    <row r="489" spans="1:5" ht="15.75" thickBot="1">
      <c r="A489" s="29">
        <v>852</v>
      </c>
      <c r="B489" s="30">
        <v>85218</v>
      </c>
      <c r="C489" s="30"/>
      <c r="D489" s="55" t="s">
        <v>27</v>
      </c>
      <c r="E489" s="31">
        <v>414426</v>
      </c>
    </row>
    <row r="490" spans="1:5" ht="15.75" thickBot="1">
      <c r="A490" s="37"/>
      <c r="B490" s="36"/>
      <c r="C490" s="30">
        <v>4010</v>
      </c>
      <c r="D490" s="38" t="s">
        <v>19</v>
      </c>
      <c r="E490" s="35">
        <v>213276</v>
      </c>
    </row>
    <row r="491" spans="1:5" ht="15.75" thickBot="1">
      <c r="A491" s="37"/>
      <c r="B491" s="36"/>
      <c r="C491" s="30">
        <v>4040</v>
      </c>
      <c r="D491" s="38" t="s">
        <v>85</v>
      </c>
      <c r="E491" s="35">
        <v>18000</v>
      </c>
    </row>
    <row r="492" spans="1:5" ht="15.75" thickBot="1">
      <c r="A492" s="37"/>
      <c r="B492" s="36"/>
      <c r="C492" s="30">
        <v>4110</v>
      </c>
      <c r="D492" s="38" t="s">
        <v>80</v>
      </c>
      <c r="E492" s="35">
        <v>41400</v>
      </c>
    </row>
    <row r="493" spans="1:5" ht="15.75" thickBot="1">
      <c r="A493" s="37"/>
      <c r="B493" s="36"/>
      <c r="C493" s="30">
        <v>4120</v>
      </c>
      <c r="D493" s="38" t="s">
        <v>22</v>
      </c>
      <c r="E493" s="35">
        <v>5700</v>
      </c>
    </row>
    <row r="494" spans="1:5" ht="15.75" thickBot="1">
      <c r="A494" s="37"/>
      <c r="B494" s="36"/>
      <c r="C494" s="30">
        <v>4170</v>
      </c>
      <c r="D494" s="56" t="s">
        <v>18</v>
      </c>
      <c r="E494" s="35">
        <v>3000</v>
      </c>
    </row>
    <row r="495" spans="1:5" ht="15.75" thickBot="1">
      <c r="A495" s="37"/>
      <c r="B495" s="36"/>
      <c r="C495" s="30">
        <v>4210</v>
      </c>
      <c r="D495" s="38" t="s">
        <v>24</v>
      </c>
      <c r="E495" s="35">
        <v>23400</v>
      </c>
    </row>
    <row r="496" spans="1:5" ht="15.75" thickBot="1">
      <c r="A496" s="37"/>
      <c r="B496" s="36"/>
      <c r="C496" s="30">
        <v>4260</v>
      </c>
      <c r="D496" s="38" t="s">
        <v>42</v>
      </c>
      <c r="E496" s="35">
        <v>17975</v>
      </c>
    </row>
    <row r="497" spans="1:5" ht="15.75" thickBot="1">
      <c r="A497" s="37"/>
      <c r="B497" s="36"/>
      <c r="C497" s="30">
        <v>4280</v>
      </c>
      <c r="D497" s="38" t="s">
        <v>46</v>
      </c>
      <c r="E497" s="34">
        <v>300</v>
      </c>
    </row>
    <row r="498" spans="1:5" ht="15.75" thickBot="1">
      <c r="A498" s="37"/>
      <c r="B498" s="36"/>
      <c r="C498" s="30">
        <v>4300</v>
      </c>
      <c r="D498" s="38" t="s">
        <v>21</v>
      </c>
      <c r="E498" s="35">
        <v>46700</v>
      </c>
    </row>
    <row r="499" spans="1:5" ht="15.75" thickBot="1">
      <c r="A499" s="37"/>
      <c r="B499" s="36"/>
      <c r="C499" s="30">
        <v>4350</v>
      </c>
      <c r="D499" s="38" t="s">
        <v>68</v>
      </c>
      <c r="E499" s="34">
        <v>840</v>
      </c>
    </row>
    <row r="500" spans="1:5" ht="27" thickBot="1">
      <c r="A500" s="37"/>
      <c r="B500" s="36"/>
      <c r="C500" s="30">
        <v>4360</v>
      </c>
      <c r="D500" s="38" t="s">
        <v>87</v>
      </c>
      <c r="E500" s="35">
        <v>4000</v>
      </c>
    </row>
    <row r="501" spans="1:5" ht="27" thickBot="1">
      <c r="A501" s="37"/>
      <c r="B501" s="36"/>
      <c r="C501" s="30">
        <v>4370</v>
      </c>
      <c r="D501" s="38" t="s">
        <v>88</v>
      </c>
      <c r="E501" s="35">
        <v>8400</v>
      </c>
    </row>
    <row r="502" spans="1:5" ht="15.75" thickBot="1">
      <c r="A502" s="37"/>
      <c r="B502" s="36"/>
      <c r="C502" s="30">
        <v>4410</v>
      </c>
      <c r="D502" s="38" t="s">
        <v>39</v>
      </c>
      <c r="E502" s="35">
        <v>4500</v>
      </c>
    </row>
    <row r="503" spans="1:5" ht="15.75" thickBot="1">
      <c r="A503" s="37"/>
      <c r="B503" s="36"/>
      <c r="C503" s="30">
        <v>4420</v>
      </c>
      <c r="D503" s="38" t="s">
        <v>40</v>
      </c>
      <c r="E503" s="35">
        <v>3000</v>
      </c>
    </row>
    <row r="504" spans="1:5" ht="27" thickBot="1">
      <c r="A504" s="37"/>
      <c r="B504" s="36"/>
      <c r="C504" s="30">
        <v>4440</v>
      </c>
      <c r="D504" s="38" t="s">
        <v>108</v>
      </c>
      <c r="E504" s="35">
        <v>8935</v>
      </c>
    </row>
    <row r="505" spans="1:5" ht="15.75" thickBot="1">
      <c r="A505" s="37"/>
      <c r="B505" s="36"/>
      <c r="C505" s="30">
        <v>4480</v>
      </c>
      <c r="D505" s="38" t="s">
        <v>90</v>
      </c>
      <c r="E505" s="35">
        <v>2500</v>
      </c>
    </row>
    <row r="506" spans="1:5" ht="27" thickBot="1">
      <c r="A506" s="37"/>
      <c r="B506" s="36"/>
      <c r="C506" s="30">
        <v>4700</v>
      </c>
      <c r="D506" s="38" t="s">
        <v>91</v>
      </c>
      <c r="E506" s="35">
        <v>5000</v>
      </c>
    </row>
    <row r="507" spans="1:5" ht="27" thickBot="1">
      <c r="A507" s="37"/>
      <c r="B507" s="36"/>
      <c r="C507" s="30">
        <v>4740</v>
      </c>
      <c r="D507" s="38" t="s">
        <v>92</v>
      </c>
      <c r="E507" s="35">
        <v>3000</v>
      </c>
    </row>
    <row r="508" spans="1:5" ht="27" thickBot="1">
      <c r="A508" s="37"/>
      <c r="B508" s="40"/>
      <c r="C508" s="30">
        <v>4750</v>
      </c>
      <c r="D508" s="38" t="s">
        <v>93</v>
      </c>
      <c r="E508" s="35">
        <v>4500</v>
      </c>
    </row>
    <row r="509" spans="1:5" ht="39.75" thickBot="1">
      <c r="A509" s="37"/>
      <c r="B509" s="30">
        <v>85220</v>
      </c>
      <c r="C509" s="30"/>
      <c r="D509" s="55" t="s">
        <v>156</v>
      </c>
      <c r="E509" s="31">
        <v>40400</v>
      </c>
    </row>
    <row r="510" spans="1:5" ht="15.75" thickBot="1">
      <c r="A510" s="37"/>
      <c r="B510" s="36"/>
      <c r="C510" s="30">
        <v>4170</v>
      </c>
      <c r="D510" s="38" t="s">
        <v>18</v>
      </c>
      <c r="E510" s="35">
        <v>30600</v>
      </c>
    </row>
    <row r="511" spans="1:5" ht="15.75" thickBot="1">
      <c r="A511" s="32"/>
      <c r="B511" s="33"/>
      <c r="C511" s="30">
        <v>4210</v>
      </c>
      <c r="D511" s="59" t="s">
        <v>24</v>
      </c>
      <c r="E511" s="34">
        <v>800</v>
      </c>
    </row>
    <row r="512" spans="1:5" ht="15.75" thickBot="1">
      <c r="A512" s="32"/>
      <c r="B512" s="33"/>
      <c r="C512" s="30">
        <v>4260</v>
      </c>
      <c r="D512" s="38" t="s">
        <v>42</v>
      </c>
      <c r="E512" s="35">
        <v>8268</v>
      </c>
    </row>
    <row r="513" spans="1:5" ht="15.75" thickBot="1">
      <c r="A513" s="29"/>
      <c r="B513" s="30"/>
      <c r="C513" s="30">
        <v>4300</v>
      </c>
      <c r="D513" s="38" t="s">
        <v>21</v>
      </c>
      <c r="E513" s="34">
        <v>732</v>
      </c>
    </row>
    <row r="514" spans="1:5" ht="27" thickBot="1">
      <c r="A514" s="29">
        <v>853</v>
      </c>
      <c r="B514" s="30"/>
      <c r="C514" s="30"/>
      <c r="D514" s="54" t="s">
        <v>157</v>
      </c>
      <c r="E514" s="31">
        <v>2492126</v>
      </c>
    </row>
    <row r="515" spans="1:5" ht="15.75" thickBot="1">
      <c r="A515" s="37"/>
      <c r="B515" s="30">
        <v>85333</v>
      </c>
      <c r="C515" s="30"/>
      <c r="D515" s="55" t="s">
        <v>51</v>
      </c>
      <c r="E515" s="31">
        <v>2492126</v>
      </c>
    </row>
    <row r="516" spans="1:5" ht="27" thickBot="1">
      <c r="A516" s="37"/>
      <c r="B516" s="36"/>
      <c r="C516" s="30">
        <v>3020</v>
      </c>
      <c r="D516" s="38" t="s">
        <v>57</v>
      </c>
      <c r="E516" s="34">
        <v>96</v>
      </c>
    </row>
    <row r="517" spans="1:5" ht="15.75" thickBot="1">
      <c r="A517" s="37"/>
      <c r="B517" s="36"/>
      <c r="C517" s="30">
        <v>3118</v>
      </c>
      <c r="D517" s="38" t="s">
        <v>41</v>
      </c>
      <c r="E517" s="35">
        <v>242195</v>
      </c>
    </row>
    <row r="518" spans="1:5" ht="15.75" thickBot="1">
      <c r="A518" s="37"/>
      <c r="B518" s="36"/>
      <c r="C518" s="30">
        <v>4010</v>
      </c>
      <c r="D518" s="38" t="s">
        <v>19</v>
      </c>
      <c r="E518" s="35">
        <v>1357554</v>
      </c>
    </row>
    <row r="519" spans="1:5" ht="15.75" thickBot="1">
      <c r="A519" s="37"/>
      <c r="B519" s="36"/>
      <c r="C519" s="30">
        <v>4018</v>
      </c>
      <c r="D519" s="38" t="s">
        <v>19</v>
      </c>
      <c r="E519" s="35">
        <v>53363</v>
      </c>
    </row>
    <row r="520" spans="1:5" ht="15.75" thickBot="1">
      <c r="A520" s="37"/>
      <c r="B520" s="36"/>
      <c r="C520" s="30">
        <v>4040</v>
      </c>
      <c r="D520" s="38" t="s">
        <v>85</v>
      </c>
      <c r="E520" s="35">
        <v>98726</v>
      </c>
    </row>
    <row r="521" spans="1:5" ht="15.75" thickBot="1">
      <c r="A521" s="37"/>
      <c r="B521" s="36"/>
      <c r="C521" s="30">
        <v>4110</v>
      </c>
      <c r="D521" s="38" t="s">
        <v>80</v>
      </c>
      <c r="E521" s="35">
        <v>244631</v>
      </c>
    </row>
    <row r="522" spans="1:5" ht="15.75" thickBot="1">
      <c r="A522" s="37"/>
      <c r="B522" s="36"/>
      <c r="C522" s="30">
        <v>4118</v>
      </c>
      <c r="D522" s="59" t="s">
        <v>80</v>
      </c>
      <c r="E522" s="35">
        <v>90433</v>
      </c>
    </row>
    <row r="523" spans="1:5" ht="15.75" thickBot="1">
      <c r="A523" s="37"/>
      <c r="B523" s="36"/>
      <c r="C523" s="30">
        <v>4119</v>
      </c>
      <c r="D523" s="59" t="s">
        <v>80</v>
      </c>
      <c r="E523" s="35">
        <v>2212</v>
      </c>
    </row>
    <row r="524" spans="1:5" ht="15.75" thickBot="1">
      <c r="A524" s="37"/>
      <c r="B524" s="36"/>
      <c r="C524" s="30">
        <v>4120</v>
      </c>
      <c r="D524" s="38" t="s">
        <v>22</v>
      </c>
      <c r="E524" s="35">
        <v>35049</v>
      </c>
    </row>
    <row r="525" spans="1:5" ht="15.75" thickBot="1">
      <c r="A525" s="37"/>
      <c r="B525" s="36"/>
      <c r="C525" s="30">
        <v>4129</v>
      </c>
      <c r="D525" s="38" t="s">
        <v>22</v>
      </c>
      <c r="E525" s="34">
        <v>317</v>
      </c>
    </row>
    <row r="526" spans="1:5" ht="27" thickBot="1">
      <c r="A526" s="39"/>
      <c r="B526" s="40"/>
      <c r="C526" s="30">
        <v>4140</v>
      </c>
      <c r="D526" s="38" t="s">
        <v>86</v>
      </c>
      <c r="E526" s="35">
        <v>2400</v>
      </c>
    </row>
    <row r="527" spans="1:5" ht="13.5" thickBot="1">
      <c r="A527" s="27" t="s">
        <v>0</v>
      </c>
      <c r="B527" s="28" t="s">
        <v>1</v>
      </c>
      <c r="C527" s="28" t="s">
        <v>14</v>
      </c>
      <c r="D527" s="28" t="s">
        <v>76</v>
      </c>
      <c r="E527" s="28" t="s">
        <v>77</v>
      </c>
    </row>
    <row r="528" spans="1:5" ht="13.5" thickBot="1">
      <c r="A528" s="27">
        <v>1</v>
      </c>
      <c r="B528" s="28">
        <v>2</v>
      </c>
      <c r="C528" s="28">
        <v>3</v>
      </c>
      <c r="D528" s="28">
        <v>4</v>
      </c>
      <c r="E528" s="28">
        <v>5</v>
      </c>
    </row>
    <row r="529" spans="1:5" ht="15.75" thickBot="1">
      <c r="A529" s="29">
        <v>853</v>
      </c>
      <c r="B529" s="30">
        <v>85333</v>
      </c>
      <c r="C529" s="30">
        <v>4170</v>
      </c>
      <c r="D529" s="56" t="s">
        <v>18</v>
      </c>
      <c r="E529" s="35">
        <v>17200</v>
      </c>
    </row>
    <row r="530" spans="1:5" ht="15.75" thickBot="1">
      <c r="A530" s="37"/>
      <c r="B530" s="36"/>
      <c r="C530" s="30">
        <v>4179</v>
      </c>
      <c r="D530" s="56" t="s">
        <v>18</v>
      </c>
      <c r="E530" s="35">
        <v>12936</v>
      </c>
    </row>
    <row r="531" spans="1:5" ht="15.75" thickBot="1">
      <c r="A531" s="37"/>
      <c r="B531" s="36"/>
      <c r="C531" s="30">
        <v>4210</v>
      </c>
      <c r="D531" s="38" t="s">
        <v>24</v>
      </c>
      <c r="E531" s="35">
        <v>75933</v>
      </c>
    </row>
    <row r="532" spans="1:5" ht="15.75" thickBot="1">
      <c r="A532" s="37"/>
      <c r="B532" s="36"/>
      <c r="C532" s="30">
        <v>4260</v>
      </c>
      <c r="D532" s="38" t="s">
        <v>42</v>
      </c>
      <c r="E532" s="35">
        <v>21300</v>
      </c>
    </row>
    <row r="533" spans="1:5" ht="15.75" thickBot="1">
      <c r="A533" s="37"/>
      <c r="B533" s="36"/>
      <c r="C533" s="30">
        <v>4270</v>
      </c>
      <c r="D533" s="38" t="s">
        <v>20</v>
      </c>
      <c r="E533" s="35">
        <v>7000</v>
      </c>
    </row>
    <row r="534" spans="1:5" ht="15.75" thickBot="1">
      <c r="A534" s="37"/>
      <c r="B534" s="36"/>
      <c r="C534" s="30">
        <v>4280</v>
      </c>
      <c r="D534" s="38" t="s">
        <v>46</v>
      </c>
      <c r="E534" s="35">
        <v>2000</v>
      </c>
    </row>
    <row r="535" spans="1:5" ht="15.75" thickBot="1">
      <c r="A535" s="37"/>
      <c r="B535" s="36"/>
      <c r="C535" s="30">
        <v>4300</v>
      </c>
      <c r="D535" s="38" t="s">
        <v>21</v>
      </c>
      <c r="E535" s="35">
        <v>1100</v>
      </c>
    </row>
    <row r="536" spans="1:5" ht="15.75" thickBot="1">
      <c r="A536" s="37"/>
      <c r="B536" s="36"/>
      <c r="C536" s="30">
        <v>4308</v>
      </c>
      <c r="D536" s="38" t="s">
        <v>21</v>
      </c>
      <c r="E536" s="35">
        <v>52659</v>
      </c>
    </row>
    <row r="537" spans="1:5" ht="27" thickBot="1">
      <c r="A537" s="37"/>
      <c r="B537" s="36"/>
      <c r="C537" s="30">
        <v>4360</v>
      </c>
      <c r="D537" s="38" t="s">
        <v>87</v>
      </c>
      <c r="E537" s="35">
        <v>4200</v>
      </c>
    </row>
    <row r="538" spans="1:5" ht="27" thickBot="1">
      <c r="A538" s="37"/>
      <c r="B538" s="36"/>
      <c r="C538" s="30">
        <v>4370</v>
      </c>
      <c r="D538" s="38" t="s">
        <v>88</v>
      </c>
      <c r="E538" s="35">
        <v>9600</v>
      </c>
    </row>
    <row r="539" spans="1:5" ht="27" thickBot="1">
      <c r="A539" s="37"/>
      <c r="B539" s="36"/>
      <c r="C539" s="30">
        <v>4379</v>
      </c>
      <c r="D539" s="38" t="s">
        <v>88</v>
      </c>
      <c r="E539" s="35">
        <v>2740</v>
      </c>
    </row>
    <row r="540" spans="1:5" ht="27" thickBot="1">
      <c r="A540" s="37"/>
      <c r="B540" s="36"/>
      <c r="C540" s="30">
        <v>4400</v>
      </c>
      <c r="D540" s="38" t="s">
        <v>89</v>
      </c>
      <c r="E540" s="35">
        <v>80000</v>
      </c>
    </row>
    <row r="541" spans="1:5" ht="15.75" thickBot="1">
      <c r="A541" s="37"/>
      <c r="B541" s="36"/>
      <c r="C541" s="30">
        <v>4410</v>
      </c>
      <c r="D541" s="38" t="s">
        <v>39</v>
      </c>
      <c r="E541" s="35">
        <v>10000</v>
      </c>
    </row>
    <row r="542" spans="1:5" ht="27" thickBot="1">
      <c r="A542" s="37"/>
      <c r="B542" s="36"/>
      <c r="C542" s="30">
        <v>4440</v>
      </c>
      <c r="D542" s="38" t="s">
        <v>108</v>
      </c>
      <c r="E542" s="35">
        <v>45482</v>
      </c>
    </row>
    <row r="543" spans="1:5" ht="27" thickBot="1">
      <c r="A543" s="32"/>
      <c r="B543" s="33"/>
      <c r="C543" s="30">
        <v>4700</v>
      </c>
      <c r="D543" s="38" t="s">
        <v>91</v>
      </c>
      <c r="E543" s="35">
        <v>10000</v>
      </c>
    </row>
    <row r="544" spans="1:5" ht="27" thickBot="1">
      <c r="A544" s="32"/>
      <c r="B544" s="33"/>
      <c r="C544" s="30">
        <v>4740</v>
      </c>
      <c r="D544" s="38" t="s">
        <v>92</v>
      </c>
      <c r="E544" s="35">
        <v>3000</v>
      </c>
    </row>
    <row r="545" spans="1:5" ht="27" thickBot="1">
      <c r="A545" s="32"/>
      <c r="B545" s="33"/>
      <c r="C545" s="30">
        <v>4750</v>
      </c>
      <c r="D545" s="38" t="s">
        <v>93</v>
      </c>
      <c r="E545" s="35">
        <v>4000</v>
      </c>
    </row>
    <row r="546" spans="1:5" ht="27" thickBot="1">
      <c r="A546" s="29"/>
      <c r="B546" s="30"/>
      <c r="C546" s="30">
        <v>6060</v>
      </c>
      <c r="D546" s="56" t="s">
        <v>23</v>
      </c>
      <c r="E546" s="35">
        <v>6000</v>
      </c>
    </row>
    <row r="547" spans="1:5" ht="27" thickBot="1">
      <c r="A547" s="29">
        <v>854</v>
      </c>
      <c r="B547" s="30"/>
      <c r="C547" s="30"/>
      <c r="D547" s="54" t="s">
        <v>158</v>
      </c>
      <c r="E547" s="31">
        <v>4103062</v>
      </c>
    </row>
    <row r="548" spans="1:5" ht="15.75" thickBot="1">
      <c r="A548" s="37"/>
      <c r="B548" s="30">
        <v>85401</v>
      </c>
      <c r="C548" s="30"/>
      <c r="D548" s="55" t="s">
        <v>64</v>
      </c>
      <c r="E548" s="31">
        <v>70546</v>
      </c>
    </row>
    <row r="549" spans="1:5" ht="27" thickBot="1">
      <c r="A549" s="37"/>
      <c r="B549" s="36"/>
      <c r="C549" s="30">
        <v>3020</v>
      </c>
      <c r="D549" s="38" t="s">
        <v>57</v>
      </c>
      <c r="E549" s="34">
        <v>144</v>
      </c>
    </row>
    <row r="550" spans="1:5" ht="15.75" thickBot="1">
      <c r="A550" s="37"/>
      <c r="B550" s="36"/>
      <c r="C550" s="30">
        <v>4010</v>
      </c>
      <c r="D550" s="38" t="s">
        <v>19</v>
      </c>
      <c r="E550" s="35">
        <v>48442</v>
      </c>
    </row>
    <row r="551" spans="1:5" ht="15.75" thickBot="1">
      <c r="A551" s="37"/>
      <c r="B551" s="36"/>
      <c r="C551" s="30">
        <v>4040</v>
      </c>
      <c r="D551" s="38" t="s">
        <v>85</v>
      </c>
      <c r="E551" s="35">
        <v>4014</v>
      </c>
    </row>
    <row r="552" spans="1:5" ht="15.75" thickBot="1">
      <c r="A552" s="37"/>
      <c r="B552" s="36"/>
      <c r="C552" s="30">
        <v>4110</v>
      </c>
      <c r="D552" s="38" t="s">
        <v>80</v>
      </c>
      <c r="E552" s="35">
        <v>9103</v>
      </c>
    </row>
    <row r="553" spans="1:5" ht="15.75" thickBot="1">
      <c r="A553" s="37"/>
      <c r="B553" s="36"/>
      <c r="C553" s="30">
        <v>4120</v>
      </c>
      <c r="D553" s="38" t="s">
        <v>22</v>
      </c>
      <c r="E553" s="35">
        <v>1265</v>
      </c>
    </row>
    <row r="554" spans="1:5" ht="15.75" thickBot="1">
      <c r="A554" s="37"/>
      <c r="B554" s="36"/>
      <c r="C554" s="30">
        <v>4210</v>
      </c>
      <c r="D554" s="38" t="s">
        <v>24</v>
      </c>
      <c r="E554" s="34">
        <v>418</v>
      </c>
    </row>
    <row r="555" spans="1:5" ht="12.75">
      <c r="A555" s="207"/>
      <c r="B555" s="207"/>
      <c r="C555" s="202">
        <v>4240</v>
      </c>
      <c r="D555" s="58" t="s">
        <v>134</v>
      </c>
      <c r="E555" s="194">
        <v>500</v>
      </c>
    </row>
    <row r="556" spans="1:5" ht="13.5" thickBot="1">
      <c r="A556" s="207"/>
      <c r="B556" s="207"/>
      <c r="C556" s="204"/>
      <c r="D556" s="38" t="s">
        <v>135</v>
      </c>
      <c r="E556" s="195"/>
    </row>
    <row r="557" spans="1:5" ht="15.75" thickBot="1">
      <c r="A557" s="37"/>
      <c r="B557" s="36"/>
      <c r="C557" s="30">
        <v>4260</v>
      </c>
      <c r="D557" s="38" t="s">
        <v>42</v>
      </c>
      <c r="E557" s="35">
        <v>2250</v>
      </c>
    </row>
    <row r="558" spans="1:5" ht="15.75" thickBot="1">
      <c r="A558" s="37"/>
      <c r="B558" s="36"/>
      <c r="C558" s="30">
        <v>4280</v>
      </c>
      <c r="D558" s="38" t="s">
        <v>46</v>
      </c>
      <c r="E558" s="34">
        <v>50</v>
      </c>
    </row>
    <row r="559" spans="1:5" ht="15.75" thickBot="1">
      <c r="A559" s="32"/>
      <c r="B559" s="33"/>
      <c r="C559" s="30">
        <v>4300</v>
      </c>
      <c r="D559" s="38" t="s">
        <v>21</v>
      </c>
      <c r="E559" s="34">
        <v>150</v>
      </c>
    </row>
    <row r="560" spans="1:5" ht="27" thickBot="1">
      <c r="A560" s="37"/>
      <c r="B560" s="36"/>
      <c r="C560" s="30">
        <v>4370</v>
      </c>
      <c r="D560" s="38" t="s">
        <v>88</v>
      </c>
      <c r="E560" s="34">
        <v>100</v>
      </c>
    </row>
    <row r="561" spans="1:5" ht="15.75" thickBot="1">
      <c r="A561" s="37"/>
      <c r="B561" s="36"/>
      <c r="C561" s="30">
        <v>4410</v>
      </c>
      <c r="D561" s="38" t="s">
        <v>39</v>
      </c>
      <c r="E561" s="34">
        <v>100</v>
      </c>
    </row>
    <row r="562" spans="1:5" ht="27" thickBot="1">
      <c r="A562" s="37"/>
      <c r="B562" s="36"/>
      <c r="C562" s="30">
        <v>4440</v>
      </c>
      <c r="D562" s="38" t="s">
        <v>108</v>
      </c>
      <c r="E562" s="35">
        <v>3960</v>
      </c>
    </row>
    <row r="563" spans="1:5" ht="27" thickBot="1">
      <c r="A563" s="37"/>
      <c r="B563" s="30"/>
      <c r="C563" s="30">
        <v>4740</v>
      </c>
      <c r="D563" s="38" t="s">
        <v>92</v>
      </c>
      <c r="E563" s="34">
        <v>50</v>
      </c>
    </row>
    <row r="564" spans="1:5" ht="27" thickBot="1">
      <c r="A564" s="39"/>
      <c r="B564" s="30">
        <v>85403</v>
      </c>
      <c r="C564" s="30"/>
      <c r="D564" s="55" t="s">
        <v>159</v>
      </c>
      <c r="E564" s="31">
        <v>763157</v>
      </c>
    </row>
    <row r="565" spans="1:5" ht="13.5" thickBot="1">
      <c r="A565" s="27" t="s">
        <v>0</v>
      </c>
      <c r="B565" s="28" t="s">
        <v>1</v>
      </c>
      <c r="C565" s="28" t="s">
        <v>14</v>
      </c>
      <c r="D565" s="28" t="s">
        <v>76</v>
      </c>
      <c r="E565" s="28" t="s">
        <v>77</v>
      </c>
    </row>
    <row r="566" spans="1:5" ht="13.5" thickBot="1">
      <c r="A566" s="27">
        <v>1</v>
      </c>
      <c r="B566" s="28">
        <v>2</v>
      </c>
      <c r="C566" s="28">
        <v>3</v>
      </c>
      <c r="D566" s="28">
        <v>4</v>
      </c>
      <c r="E566" s="28">
        <v>5</v>
      </c>
    </row>
    <row r="567" spans="1:5" ht="27" thickBot="1">
      <c r="A567" s="29">
        <v>854</v>
      </c>
      <c r="B567" s="30">
        <v>85403</v>
      </c>
      <c r="C567" s="30">
        <v>3020</v>
      </c>
      <c r="D567" s="38" t="s">
        <v>57</v>
      </c>
      <c r="E567" s="35">
        <v>1898</v>
      </c>
    </row>
    <row r="568" spans="1:5" ht="15.75" thickBot="1">
      <c r="A568" s="37"/>
      <c r="B568" s="36"/>
      <c r="C568" s="30">
        <v>4010</v>
      </c>
      <c r="D568" s="38" t="s">
        <v>19</v>
      </c>
      <c r="E568" s="35">
        <v>471507</v>
      </c>
    </row>
    <row r="569" spans="1:5" ht="15.75" thickBot="1">
      <c r="A569" s="37"/>
      <c r="B569" s="36"/>
      <c r="C569" s="30">
        <v>4040</v>
      </c>
      <c r="D569" s="38" t="s">
        <v>85</v>
      </c>
      <c r="E569" s="35">
        <v>37111</v>
      </c>
    </row>
    <row r="570" spans="1:5" ht="15.75" thickBot="1">
      <c r="A570" s="37"/>
      <c r="B570" s="36"/>
      <c r="C570" s="30">
        <v>4110</v>
      </c>
      <c r="D570" s="38" t="s">
        <v>80</v>
      </c>
      <c r="E570" s="35">
        <v>87846</v>
      </c>
    </row>
    <row r="571" spans="1:5" ht="15.75" thickBot="1">
      <c r="A571" s="37"/>
      <c r="B571" s="36"/>
      <c r="C571" s="30">
        <v>4120</v>
      </c>
      <c r="D571" s="38" t="s">
        <v>22</v>
      </c>
      <c r="E571" s="35">
        <v>12047</v>
      </c>
    </row>
    <row r="572" spans="1:5" ht="15.75" thickBot="1">
      <c r="A572" s="37"/>
      <c r="B572" s="36"/>
      <c r="C572" s="30">
        <v>4210</v>
      </c>
      <c r="D572" s="38" t="s">
        <v>24</v>
      </c>
      <c r="E572" s="35">
        <v>5000</v>
      </c>
    </row>
    <row r="573" spans="1:5" ht="15.75" thickBot="1">
      <c r="A573" s="37"/>
      <c r="B573" s="36"/>
      <c r="C573" s="30">
        <v>4220</v>
      </c>
      <c r="D573" s="38" t="s">
        <v>74</v>
      </c>
      <c r="E573" s="35">
        <v>31304</v>
      </c>
    </row>
    <row r="574" spans="1:5" ht="15.75" thickBot="1">
      <c r="A574" s="37"/>
      <c r="B574" s="36"/>
      <c r="C574" s="30">
        <v>4260</v>
      </c>
      <c r="D574" s="38" t="s">
        <v>42</v>
      </c>
      <c r="E574" s="35">
        <v>52800</v>
      </c>
    </row>
    <row r="575" spans="1:5" ht="15.75" thickBot="1">
      <c r="A575" s="37"/>
      <c r="B575" s="36"/>
      <c r="C575" s="30">
        <v>4270</v>
      </c>
      <c r="D575" s="56" t="s">
        <v>20</v>
      </c>
      <c r="E575" s="35">
        <v>22050</v>
      </c>
    </row>
    <row r="576" spans="1:5" ht="15.75" thickBot="1">
      <c r="A576" s="37"/>
      <c r="B576" s="36"/>
      <c r="C576" s="30">
        <v>4280</v>
      </c>
      <c r="D576" s="38" t="s">
        <v>46</v>
      </c>
      <c r="E576" s="34">
        <v>650</v>
      </c>
    </row>
    <row r="577" spans="1:5" ht="15.75" thickBot="1">
      <c r="A577" s="37"/>
      <c r="B577" s="36"/>
      <c r="C577" s="30">
        <v>4300</v>
      </c>
      <c r="D577" s="38" t="s">
        <v>21</v>
      </c>
      <c r="E577" s="35">
        <v>6760</v>
      </c>
    </row>
    <row r="578" spans="1:5" ht="27" thickBot="1">
      <c r="A578" s="37"/>
      <c r="B578" s="36"/>
      <c r="C578" s="30">
        <v>4370</v>
      </c>
      <c r="D578" s="38" t="s">
        <v>88</v>
      </c>
      <c r="E578" s="35">
        <v>3000</v>
      </c>
    </row>
    <row r="579" spans="1:5" ht="15.75" thickBot="1">
      <c r="A579" s="37"/>
      <c r="B579" s="36"/>
      <c r="C579" s="30">
        <v>4410</v>
      </c>
      <c r="D579" s="38" t="s">
        <v>39</v>
      </c>
      <c r="E579" s="34">
        <v>700</v>
      </c>
    </row>
    <row r="580" spans="1:5" ht="15.75" thickBot="1">
      <c r="A580" s="37"/>
      <c r="B580" s="36"/>
      <c r="C580" s="30">
        <v>4430</v>
      </c>
      <c r="D580" s="38" t="s">
        <v>26</v>
      </c>
      <c r="E580" s="34">
        <v>50</v>
      </c>
    </row>
    <row r="581" spans="1:5" ht="27" thickBot="1">
      <c r="A581" s="37"/>
      <c r="B581" s="30"/>
      <c r="C581" s="30">
        <v>4440</v>
      </c>
      <c r="D581" s="38" t="s">
        <v>108</v>
      </c>
      <c r="E581" s="35">
        <v>30434</v>
      </c>
    </row>
    <row r="582" spans="1:5" ht="39.75" thickBot="1">
      <c r="A582" s="37"/>
      <c r="B582" s="30">
        <v>85406</v>
      </c>
      <c r="C582" s="30"/>
      <c r="D582" s="54" t="s">
        <v>65</v>
      </c>
      <c r="E582" s="31">
        <v>676224</v>
      </c>
    </row>
    <row r="583" spans="1:5" ht="27" thickBot="1">
      <c r="A583" s="37"/>
      <c r="B583" s="36"/>
      <c r="C583" s="30">
        <v>3020</v>
      </c>
      <c r="D583" s="38" t="s">
        <v>57</v>
      </c>
      <c r="E583" s="35">
        <v>1879</v>
      </c>
    </row>
    <row r="584" spans="1:5" ht="15.75" thickBot="1">
      <c r="A584" s="37"/>
      <c r="B584" s="36"/>
      <c r="C584" s="30">
        <v>4010</v>
      </c>
      <c r="D584" s="38" t="s">
        <v>19</v>
      </c>
      <c r="E584" s="35">
        <v>408174</v>
      </c>
    </row>
    <row r="585" spans="1:5" ht="15.75" thickBot="1">
      <c r="A585" s="37"/>
      <c r="B585" s="36"/>
      <c r="C585" s="30">
        <v>4040</v>
      </c>
      <c r="D585" s="38" t="s">
        <v>85</v>
      </c>
      <c r="E585" s="35">
        <v>32294</v>
      </c>
    </row>
    <row r="586" spans="1:5" ht="15.75" thickBot="1">
      <c r="A586" s="37"/>
      <c r="B586" s="36"/>
      <c r="C586" s="30">
        <v>4110</v>
      </c>
      <c r="D586" s="38" t="s">
        <v>80</v>
      </c>
      <c r="E586" s="35">
        <v>79361</v>
      </c>
    </row>
    <row r="587" spans="1:5" ht="15.75" thickBot="1">
      <c r="A587" s="37"/>
      <c r="B587" s="36"/>
      <c r="C587" s="30">
        <v>4120</v>
      </c>
      <c r="D587" s="38" t="s">
        <v>22</v>
      </c>
      <c r="E587" s="35">
        <v>10966</v>
      </c>
    </row>
    <row r="588" spans="1:5" ht="15.75" thickBot="1">
      <c r="A588" s="37"/>
      <c r="B588" s="36"/>
      <c r="C588" s="30">
        <v>4170</v>
      </c>
      <c r="D588" s="56" t="s">
        <v>18</v>
      </c>
      <c r="E588" s="35">
        <v>3600</v>
      </c>
    </row>
    <row r="589" spans="1:5" ht="15.75" thickBot="1">
      <c r="A589" s="37"/>
      <c r="B589" s="36"/>
      <c r="C589" s="30">
        <v>4210</v>
      </c>
      <c r="D589" s="38" t="s">
        <v>24</v>
      </c>
      <c r="E589" s="35">
        <v>24100</v>
      </c>
    </row>
    <row r="590" spans="1:5" ht="27" thickBot="1">
      <c r="A590" s="37"/>
      <c r="B590" s="36"/>
      <c r="C590" s="30">
        <v>4240</v>
      </c>
      <c r="D590" s="38" t="s">
        <v>60</v>
      </c>
      <c r="E590" s="35">
        <v>3000</v>
      </c>
    </row>
    <row r="591" spans="1:5" ht="15.75" thickBot="1">
      <c r="A591" s="37"/>
      <c r="B591" s="36"/>
      <c r="C591" s="30">
        <v>4260</v>
      </c>
      <c r="D591" s="38" t="s">
        <v>42</v>
      </c>
      <c r="E591" s="35">
        <v>14250</v>
      </c>
    </row>
    <row r="592" spans="1:5" ht="15.75" thickBot="1">
      <c r="A592" s="37"/>
      <c r="B592" s="36"/>
      <c r="C592" s="30">
        <v>4270</v>
      </c>
      <c r="D592" s="38" t="s">
        <v>20</v>
      </c>
      <c r="E592" s="35">
        <v>22000</v>
      </c>
    </row>
    <row r="593" spans="1:5" ht="15.75" thickBot="1">
      <c r="A593" s="37"/>
      <c r="B593" s="36"/>
      <c r="C593" s="30">
        <v>4280</v>
      </c>
      <c r="D593" s="38" t="s">
        <v>46</v>
      </c>
      <c r="E593" s="35">
        <v>6000</v>
      </c>
    </row>
    <row r="594" spans="1:5" ht="15.75" thickBot="1">
      <c r="A594" s="37"/>
      <c r="B594" s="36"/>
      <c r="C594" s="30">
        <v>4300</v>
      </c>
      <c r="D594" s="38" t="s">
        <v>21</v>
      </c>
      <c r="E594" s="35">
        <v>8450</v>
      </c>
    </row>
    <row r="595" spans="1:5" ht="15.75" thickBot="1">
      <c r="A595" s="37"/>
      <c r="B595" s="36"/>
      <c r="C595" s="30">
        <v>4350</v>
      </c>
      <c r="D595" s="38" t="s">
        <v>68</v>
      </c>
      <c r="E595" s="35">
        <v>2000</v>
      </c>
    </row>
    <row r="596" spans="1:5" ht="27" thickBot="1">
      <c r="A596" s="37"/>
      <c r="B596" s="36"/>
      <c r="C596" s="30">
        <v>4360</v>
      </c>
      <c r="D596" s="38" t="s">
        <v>87</v>
      </c>
      <c r="E596" s="35">
        <v>1200</v>
      </c>
    </row>
    <row r="597" spans="1:5" ht="27" thickBot="1">
      <c r="A597" s="37"/>
      <c r="B597" s="36"/>
      <c r="C597" s="30">
        <v>4370</v>
      </c>
      <c r="D597" s="38" t="s">
        <v>88</v>
      </c>
      <c r="E597" s="35">
        <v>6300</v>
      </c>
    </row>
    <row r="598" spans="1:5" ht="15.75" thickBot="1">
      <c r="A598" s="37"/>
      <c r="B598" s="36"/>
      <c r="C598" s="30">
        <v>4410</v>
      </c>
      <c r="D598" s="38" t="s">
        <v>39</v>
      </c>
      <c r="E598" s="35">
        <v>2000</v>
      </c>
    </row>
    <row r="599" spans="1:5" ht="27" thickBot="1">
      <c r="A599" s="32"/>
      <c r="B599" s="33"/>
      <c r="C599" s="30">
        <v>4440</v>
      </c>
      <c r="D599" s="38" t="s">
        <v>108</v>
      </c>
      <c r="E599" s="35">
        <v>34150</v>
      </c>
    </row>
    <row r="600" spans="1:5" ht="27" thickBot="1">
      <c r="A600" s="37"/>
      <c r="B600" s="33"/>
      <c r="C600" s="30">
        <v>4700</v>
      </c>
      <c r="D600" s="38" t="s">
        <v>91</v>
      </c>
      <c r="E600" s="31">
        <v>1500</v>
      </c>
    </row>
    <row r="601" spans="1:5" ht="27" thickBot="1">
      <c r="A601" s="37"/>
      <c r="B601" s="33"/>
      <c r="C601" s="30">
        <v>4740</v>
      </c>
      <c r="D601" s="38" t="s">
        <v>92</v>
      </c>
      <c r="E601" s="31">
        <v>4000</v>
      </c>
    </row>
    <row r="602" spans="1:5" ht="27" thickBot="1">
      <c r="A602" s="39"/>
      <c r="B602" s="30"/>
      <c r="C602" s="30">
        <v>4750</v>
      </c>
      <c r="D602" s="38" t="s">
        <v>93</v>
      </c>
      <c r="E602" s="31">
        <v>6000</v>
      </c>
    </row>
    <row r="603" spans="1:5" ht="13.5" thickBot="1">
      <c r="A603" s="27" t="s">
        <v>0</v>
      </c>
      <c r="B603" s="28" t="s">
        <v>1</v>
      </c>
      <c r="C603" s="28" t="s">
        <v>14</v>
      </c>
      <c r="D603" s="28" t="s">
        <v>76</v>
      </c>
      <c r="E603" s="28" t="s">
        <v>77</v>
      </c>
    </row>
    <row r="604" spans="1:5" ht="13.5" thickBot="1">
      <c r="A604" s="27">
        <v>1</v>
      </c>
      <c r="B604" s="28">
        <v>2</v>
      </c>
      <c r="C604" s="28">
        <v>3</v>
      </c>
      <c r="D604" s="28">
        <v>4</v>
      </c>
      <c r="E604" s="28">
        <v>5</v>
      </c>
    </row>
    <row r="605" spans="1:5" ht="27" thickBot="1">
      <c r="A605" s="29">
        <v>854</v>
      </c>
      <c r="B605" s="30">
        <v>85406</v>
      </c>
      <c r="C605" s="30">
        <v>6060</v>
      </c>
      <c r="D605" s="56" t="s">
        <v>23</v>
      </c>
      <c r="E605" s="31">
        <v>5000</v>
      </c>
    </row>
    <row r="606" spans="1:5" ht="15.75" thickBot="1">
      <c r="A606" s="37"/>
      <c r="B606" s="30">
        <v>85407</v>
      </c>
      <c r="C606" s="30"/>
      <c r="D606" s="55" t="s">
        <v>160</v>
      </c>
      <c r="E606" s="31">
        <v>412091</v>
      </c>
    </row>
    <row r="607" spans="1:5" ht="27" thickBot="1">
      <c r="A607" s="37"/>
      <c r="B607" s="36"/>
      <c r="C607" s="30">
        <v>3020</v>
      </c>
      <c r="D607" s="38" t="s">
        <v>57</v>
      </c>
      <c r="E607" s="35">
        <v>1639</v>
      </c>
    </row>
    <row r="608" spans="1:5" ht="15.75" thickBot="1">
      <c r="A608" s="37"/>
      <c r="B608" s="36"/>
      <c r="C608" s="30">
        <v>4010</v>
      </c>
      <c r="D608" s="38" t="s">
        <v>19</v>
      </c>
      <c r="E608" s="35">
        <v>241083</v>
      </c>
    </row>
    <row r="609" spans="1:5" ht="15.75" thickBot="1">
      <c r="A609" s="37"/>
      <c r="B609" s="36"/>
      <c r="C609" s="30">
        <v>4040</v>
      </c>
      <c r="D609" s="38" t="s">
        <v>85</v>
      </c>
      <c r="E609" s="35">
        <v>18444</v>
      </c>
    </row>
    <row r="610" spans="1:5" ht="15.75" thickBot="1">
      <c r="A610" s="37"/>
      <c r="B610" s="36"/>
      <c r="C610" s="30">
        <v>4110</v>
      </c>
      <c r="D610" s="38" t="s">
        <v>80</v>
      </c>
      <c r="E610" s="35">
        <v>45426</v>
      </c>
    </row>
    <row r="611" spans="1:5" ht="15.75" thickBot="1">
      <c r="A611" s="37"/>
      <c r="B611" s="36"/>
      <c r="C611" s="30">
        <v>4120</v>
      </c>
      <c r="D611" s="38" t="s">
        <v>22</v>
      </c>
      <c r="E611" s="35">
        <v>6264</v>
      </c>
    </row>
    <row r="612" spans="1:5" ht="15.75" thickBot="1">
      <c r="A612" s="37"/>
      <c r="B612" s="36"/>
      <c r="C612" s="30">
        <v>4170</v>
      </c>
      <c r="D612" s="56" t="s">
        <v>18</v>
      </c>
      <c r="E612" s="35">
        <v>3000</v>
      </c>
    </row>
    <row r="613" spans="1:5" ht="15.75" thickBot="1">
      <c r="A613" s="37"/>
      <c r="B613" s="36"/>
      <c r="C613" s="30">
        <v>4210</v>
      </c>
      <c r="D613" s="38" t="s">
        <v>24</v>
      </c>
      <c r="E613" s="35">
        <v>8000</v>
      </c>
    </row>
    <row r="614" spans="1:5" ht="15.75" thickBot="1">
      <c r="A614" s="37"/>
      <c r="B614" s="36"/>
      <c r="C614" s="30">
        <v>4260</v>
      </c>
      <c r="D614" s="38" t="s">
        <v>42</v>
      </c>
      <c r="E614" s="35">
        <v>21700</v>
      </c>
    </row>
    <row r="615" spans="1:5" ht="15.75" thickBot="1">
      <c r="A615" s="37"/>
      <c r="B615" s="36"/>
      <c r="C615" s="30">
        <v>4270</v>
      </c>
      <c r="D615" s="38" t="s">
        <v>20</v>
      </c>
      <c r="E615" s="35">
        <v>32000</v>
      </c>
    </row>
    <row r="616" spans="1:5" ht="15.75" thickBot="1">
      <c r="A616" s="37"/>
      <c r="B616" s="36"/>
      <c r="C616" s="30">
        <v>4280</v>
      </c>
      <c r="D616" s="38" t="s">
        <v>46</v>
      </c>
      <c r="E616" s="34">
        <v>600</v>
      </c>
    </row>
    <row r="617" spans="1:5" ht="15.75" thickBot="1">
      <c r="A617" s="37"/>
      <c r="B617" s="36"/>
      <c r="C617" s="30">
        <v>4300</v>
      </c>
      <c r="D617" s="38" t="s">
        <v>21</v>
      </c>
      <c r="E617" s="35">
        <v>5000</v>
      </c>
    </row>
    <row r="618" spans="1:5" ht="15.75" thickBot="1">
      <c r="A618" s="37"/>
      <c r="B618" s="36"/>
      <c r="C618" s="30">
        <v>4350</v>
      </c>
      <c r="D618" s="38" t="s">
        <v>68</v>
      </c>
      <c r="E618" s="35">
        <v>1500</v>
      </c>
    </row>
    <row r="619" spans="1:5" ht="27" thickBot="1">
      <c r="A619" s="37"/>
      <c r="B619" s="36"/>
      <c r="C619" s="30">
        <v>4360</v>
      </c>
      <c r="D619" s="38" t="s">
        <v>87</v>
      </c>
      <c r="E619" s="35">
        <v>1200</v>
      </c>
    </row>
    <row r="620" spans="1:5" ht="27" thickBot="1">
      <c r="A620" s="37"/>
      <c r="B620" s="36"/>
      <c r="C620" s="30">
        <v>4370</v>
      </c>
      <c r="D620" s="38" t="s">
        <v>88</v>
      </c>
      <c r="E620" s="35">
        <v>7500</v>
      </c>
    </row>
    <row r="621" spans="1:5" ht="27" thickBot="1">
      <c r="A621" s="37"/>
      <c r="B621" s="36"/>
      <c r="C621" s="30">
        <v>4390</v>
      </c>
      <c r="D621" s="38" t="s">
        <v>107</v>
      </c>
      <c r="E621" s="34">
        <v>300</v>
      </c>
    </row>
    <row r="622" spans="1:5" ht="15.75" thickBot="1">
      <c r="A622" s="37"/>
      <c r="B622" s="36"/>
      <c r="C622" s="30">
        <v>4430</v>
      </c>
      <c r="D622" s="38" t="s">
        <v>26</v>
      </c>
      <c r="E622" s="34">
        <v>100</v>
      </c>
    </row>
    <row r="623" spans="1:5" ht="27" thickBot="1">
      <c r="A623" s="37"/>
      <c r="B623" s="36"/>
      <c r="C623" s="30">
        <v>4440</v>
      </c>
      <c r="D623" s="38" t="s">
        <v>108</v>
      </c>
      <c r="E623" s="35">
        <v>14035</v>
      </c>
    </row>
    <row r="624" spans="1:5" ht="27" thickBot="1">
      <c r="A624" s="37"/>
      <c r="B624" s="33"/>
      <c r="C624" s="30">
        <v>4700</v>
      </c>
      <c r="D624" s="38" t="s">
        <v>91</v>
      </c>
      <c r="E624" s="34">
        <v>800</v>
      </c>
    </row>
    <row r="625" spans="1:5" ht="27" thickBot="1">
      <c r="A625" s="37"/>
      <c r="B625" s="33"/>
      <c r="C625" s="30">
        <v>4740</v>
      </c>
      <c r="D625" s="38" t="s">
        <v>92</v>
      </c>
      <c r="E625" s="35">
        <v>2000</v>
      </c>
    </row>
    <row r="626" spans="1:5" ht="27" thickBot="1">
      <c r="A626" s="37"/>
      <c r="B626" s="30"/>
      <c r="C626" s="30">
        <v>4750</v>
      </c>
      <c r="D626" s="38" t="s">
        <v>93</v>
      </c>
      <c r="E626" s="35">
        <v>1500</v>
      </c>
    </row>
    <row r="627" spans="1:5" ht="15.75" thickBot="1">
      <c r="A627" s="37"/>
      <c r="B627" s="30">
        <v>85410</v>
      </c>
      <c r="C627" s="30"/>
      <c r="D627" s="55" t="s">
        <v>43</v>
      </c>
      <c r="E627" s="31">
        <v>1518891</v>
      </c>
    </row>
    <row r="628" spans="1:5" ht="27" thickBot="1">
      <c r="A628" s="37"/>
      <c r="B628" s="36"/>
      <c r="C628" s="30">
        <v>3020</v>
      </c>
      <c r="D628" s="38" t="s">
        <v>57</v>
      </c>
      <c r="E628" s="35">
        <v>7192</v>
      </c>
    </row>
    <row r="629" spans="1:5" ht="15.75" thickBot="1">
      <c r="A629" s="37"/>
      <c r="B629" s="36"/>
      <c r="C629" s="30">
        <v>4010</v>
      </c>
      <c r="D629" s="38" t="s">
        <v>19</v>
      </c>
      <c r="E629" s="35">
        <v>811207</v>
      </c>
    </row>
    <row r="630" spans="1:5" ht="15.75" thickBot="1">
      <c r="A630" s="37"/>
      <c r="B630" s="36"/>
      <c r="C630" s="30">
        <v>4040</v>
      </c>
      <c r="D630" s="38" t="s">
        <v>85</v>
      </c>
      <c r="E630" s="35">
        <v>67780</v>
      </c>
    </row>
    <row r="631" spans="1:5" ht="15.75" thickBot="1">
      <c r="A631" s="37"/>
      <c r="B631" s="36"/>
      <c r="C631" s="30">
        <v>4110</v>
      </c>
      <c r="D631" s="38" t="s">
        <v>80</v>
      </c>
      <c r="E631" s="35">
        <v>151935</v>
      </c>
    </row>
    <row r="632" spans="1:5" ht="15.75" thickBot="1">
      <c r="A632" s="37"/>
      <c r="B632" s="36"/>
      <c r="C632" s="30">
        <v>4120</v>
      </c>
      <c r="D632" s="38" t="s">
        <v>22</v>
      </c>
      <c r="E632" s="35">
        <v>21371</v>
      </c>
    </row>
    <row r="633" spans="1:5" ht="15.75" thickBot="1">
      <c r="A633" s="37"/>
      <c r="B633" s="36"/>
      <c r="C633" s="30">
        <v>4210</v>
      </c>
      <c r="D633" s="38" t="s">
        <v>24</v>
      </c>
      <c r="E633" s="35">
        <v>40717</v>
      </c>
    </row>
    <row r="634" spans="1:5" ht="12.75">
      <c r="A634" s="207"/>
      <c r="B634" s="207"/>
      <c r="C634" s="202">
        <v>4240</v>
      </c>
      <c r="D634" s="58" t="s">
        <v>134</v>
      </c>
      <c r="E634" s="211">
        <v>1000</v>
      </c>
    </row>
    <row r="635" spans="1:5" ht="13.5" thickBot="1">
      <c r="A635" s="207"/>
      <c r="B635" s="207"/>
      <c r="C635" s="204"/>
      <c r="D635" s="38" t="s">
        <v>161</v>
      </c>
      <c r="E635" s="212"/>
    </row>
    <row r="636" spans="1:5" ht="15.75" thickBot="1">
      <c r="A636" s="37"/>
      <c r="B636" s="36"/>
      <c r="C636" s="30">
        <v>4260</v>
      </c>
      <c r="D636" s="38" t="s">
        <v>42</v>
      </c>
      <c r="E636" s="35">
        <v>286189</v>
      </c>
    </row>
    <row r="637" spans="1:5" ht="15.75" thickBot="1">
      <c r="A637" s="37"/>
      <c r="B637" s="36"/>
      <c r="C637" s="30">
        <v>4270</v>
      </c>
      <c r="D637" s="38" t="s">
        <v>20</v>
      </c>
      <c r="E637" s="35">
        <v>37500</v>
      </c>
    </row>
    <row r="638" spans="1:5" ht="15.75" thickBot="1">
      <c r="A638" s="37"/>
      <c r="B638" s="36"/>
      <c r="C638" s="30">
        <v>4280</v>
      </c>
      <c r="D638" s="38" t="s">
        <v>46</v>
      </c>
      <c r="E638" s="35">
        <v>1560</v>
      </c>
    </row>
    <row r="639" spans="1:5" ht="15.75" thickBot="1">
      <c r="A639" s="37"/>
      <c r="B639" s="36"/>
      <c r="C639" s="30">
        <v>4300</v>
      </c>
      <c r="D639" s="38" t="s">
        <v>21</v>
      </c>
      <c r="E639" s="35">
        <v>25095</v>
      </c>
    </row>
    <row r="640" spans="1:5" ht="15.75" thickBot="1">
      <c r="A640" s="39"/>
      <c r="B640" s="30"/>
      <c r="C640" s="30">
        <v>4350</v>
      </c>
      <c r="D640" s="38" t="s">
        <v>68</v>
      </c>
      <c r="E640" s="34">
        <v>150</v>
      </c>
    </row>
    <row r="641" spans="1:5" ht="13.5" thickBot="1">
      <c r="A641" s="27" t="s">
        <v>0</v>
      </c>
      <c r="B641" s="28" t="s">
        <v>1</v>
      </c>
      <c r="C641" s="28" t="s">
        <v>14</v>
      </c>
      <c r="D641" s="28" t="s">
        <v>76</v>
      </c>
      <c r="E641" s="28" t="s">
        <v>77</v>
      </c>
    </row>
    <row r="642" spans="1:5" ht="13.5" thickBot="1">
      <c r="A642" s="27">
        <v>1</v>
      </c>
      <c r="B642" s="28">
        <v>2</v>
      </c>
      <c r="C642" s="28">
        <v>3</v>
      </c>
      <c r="D642" s="28">
        <v>4</v>
      </c>
      <c r="E642" s="28">
        <v>5</v>
      </c>
    </row>
    <row r="643" spans="1:5" ht="27" thickBot="1">
      <c r="A643" s="29">
        <v>854</v>
      </c>
      <c r="B643" s="30">
        <v>85410</v>
      </c>
      <c r="C643" s="30">
        <v>4360</v>
      </c>
      <c r="D643" s="38" t="s">
        <v>87</v>
      </c>
      <c r="E643" s="34">
        <v>211</v>
      </c>
    </row>
    <row r="644" spans="1:5" ht="27" thickBot="1">
      <c r="A644" s="32"/>
      <c r="B644" s="33"/>
      <c r="C644" s="30">
        <v>4370</v>
      </c>
      <c r="D644" s="38" t="s">
        <v>88</v>
      </c>
      <c r="E644" s="35">
        <v>9092</v>
      </c>
    </row>
    <row r="645" spans="1:5" ht="27" thickBot="1">
      <c r="A645" s="37"/>
      <c r="B645" s="33"/>
      <c r="C645" s="30">
        <v>4440</v>
      </c>
      <c r="D645" s="38" t="s">
        <v>108</v>
      </c>
      <c r="E645" s="35">
        <v>56652</v>
      </c>
    </row>
    <row r="646" spans="1:5" ht="27" thickBot="1">
      <c r="A646" s="37"/>
      <c r="B646" s="33"/>
      <c r="C646" s="30">
        <v>4700</v>
      </c>
      <c r="D646" s="38" t="s">
        <v>91</v>
      </c>
      <c r="E646" s="34">
        <v>400</v>
      </c>
    </row>
    <row r="647" spans="1:5" ht="27" thickBot="1">
      <c r="A647" s="37"/>
      <c r="B647" s="30"/>
      <c r="C647" s="30">
        <v>4740</v>
      </c>
      <c r="D647" s="38" t="s">
        <v>92</v>
      </c>
      <c r="E647" s="34">
        <v>840</v>
      </c>
    </row>
    <row r="648" spans="1:5" ht="15.75" thickBot="1">
      <c r="A648" s="37"/>
      <c r="B648" s="30">
        <v>85415</v>
      </c>
      <c r="C648" s="30"/>
      <c r="D648" s="55" t="s">
        <v>36</v>
      </c>
      <c r="E648" s="31">
        <v>500100</v>
      </c>
    </row>
    <row r="649" spans="1:5" ht="39.75" thickBot="1">
      <c r="A649" s="37"/>
      <c r="B649" s="36"/>
      <c r="C649" s="30">
        <v>2820</v>
      </c>
      <c r="D649" s="38" t="s">
        <v>113</v>
      </c>
      <c r="E649" s="35">
        <v>12000</v>
      </c>
    </row>
    <row r="650" spans="1:5" ht="15.75" thickBot="1">
      <c r="A650" s="37"/>
      <c r="B650" s="36"/>
      <c r="C650" s="30">
        <v>3248</v>
      </c>
      <c r="D650" s="56" t="s">
        <v>59</v>
      </c>
      <c r="E650" s="35">
        <v>324768</v>
      </c>
    </row>
    <row r="651" spans="1:5" ht="15.75" thickBot="1">
      <c r="A651" s="37"/>
      <c r="B651" s="36"/>
      <c r="C651" s="30">
        <v>3249</v>
      </c>
      <c r="D651" s="56" t="s">
        <v>59</v>
      </c>
      <c r="E651" s="35">
        <v>152832</v>
      </c>
    </row>
    <row r="652" spans="1:5" ht="15.75" thickBot="1">
      <c r="A652" s="37"/>
      <c r="B652" s="33"/>
      <c r="C652" s="30">
        <v>4308</v>
      </c>
      <c r="D652" s="38" t="s">
        <v>21</v>
      </c>
      <c r="E652" s="35">
        <v>7140</v>
      </c>
    </row>
    <row r="653" spans="1:5" ht="15.75" thickBot="1">
      <c r="A653" s="37"/>
      <c r="B653" s="30"/>
      <c r="C653" s="30">
        <v>4309</v>
      </c>
      <c r="D653" s="38" t="s">
        <v>21</v>
      </c>
      <c r="E653" s="35">
        <v>3360</v>
      </c>
    </row>
    <row r="654" spans="1:5" ht="15.75" thickBot="1">
      <c r="A654" s="37"/>
      <c r="B654" s="30">
        <v>85417</v>
      </c>
      <c r="C654" s="30"/>
      <c r="D654" s="55" t="s">
        <v>162</v>
      </c>
      <c r="E654" s="31">
        <v>138828</v>
      </c>
    </row>
    <row r="655" spans="1:5" ht="27" thickBot="1">
      <c r="A655" s="37"/>
      <c r="B655" s="36"/>
      <c r="C655" s="30">
        <v>3020</v>
      </c>
      <c r="D655" s="38" t="s">
        <v>163</v>
      </c>
      <c r="E655" s="34">
        <v>160</v>
      </c>
    </row>
    <row r="656" spans="1:5" ht="15.75" thickBot="1">
      <c r="A656" s="37"/>
      <c r="B656" s="36"/>
      <c r="C656" s="30">
        <v>4010</v>
      </c>
      <c r="D656" s="38" t="s">
        <v>19</v>
      </c>
      <c r="E656" s="35">
        <v>46646</v>
      </c>
    </row>
    <row r="657" spans="1:5" ht="15.75" thickBot="1">
      <c r="A657" s="37"/>
      <c r="B657" s="36"/>
      <c r="C657" s="30">
        <v>4040</v>
      </c>
      <c r="D657" s="38" t="s">
        <v>85</v>
      </c>
      <c r="E657" s="35">
        <v>4720</v>
      </c>
    </row>
    <row r="658" spans="1:5" ht="15.75" thickBot="1">
      <c r="A658" s="37"/>
      <c r="B658" s="36"/>
      <c r="C658" s="30">
        <v>4110</v>
      </c>
      <c r="D658" s="38" t="s">
        <v>80</v>
      </c>
      <c r="E658" s="35">
        <v>8880</v>
      </c>
    </row>
    <row r="659" spans="1:5" ht="15.75" thickBot="1">
      <c r="A659" s="37"/>
      <c r="B659" s="36"/>
      <c r="C659" s="30">
        <v>4120</v>
      </c>
      <c r="D659" s="38" t="s">
        <v>22</v>
      </c>
      <c r="E659" s="35">
        <v>1227</v>
      </c>
    </row>
    <row r="660" spans="1:5" ht="15.75" thickBot="1">
      <c r="A660" s="37"/>
      <c r="B660" s="36"/>
      <c r="C660" s="30">
        <v>4210</v>
      </c>
      <c r="D660" s="38" t="s">
        <v>24</v>
      </c>
      <c r="E660" s="35">
        <v>2000</v>
      </c>
    </row>
    <row r="661" spans="1:5" ht="15.75" thickBot="1">
      <c r="A661" s="37"/>
      <c r="B661" s="36"/>
      <c r="C661" s="30">
        <v>4260</v>
      </c>
      <c r="D661" s="38" t="s">
        <v>42</v>
      </c>
      <c r="E661" s="35">
        <v>35850</v>
      </c>
    </row>
    <row r="662" spans="1:5" ht="15.75" thickBot="1">
      <c r="A662" s="37"/>
      <c r="B662" s="36"/>
      <c r="C662" s="30">
        <v>4270</v>
      </c>
      <c r="D662" s="38" t="s">
        <v>20</v>
      </c>
      <c r="E662" s="35">
        <v>31000</v>
      </c>
    </row>
    <row r="663" spans="1:5" ht="15.75" thickBot="1">
      <c r="A663" s="37"/>
      <c r="B663" s="36"/>
      <c r="C663" s="30">
        <v>4280</v>
      </c>
      <c r="D663" s="38" t="s">
        <v>46</v>
      </c>
      <c r="E663" s="34">
        <v>100</v>
      </c>
    </row>
    <row r="664" spans="1:5" ht="15.75" thickBot="1">
      <c r="A664" s="37"/>
      <c r="B664" s="36"/>
      <c r="C664" s="30">
        <v>4300</v>
      </c>
      <c r="D664" s="38" t="s">
        <v>21</v>
      </c>
      <c r="E664" s="35">
        <v>1670</v>
      </c>
    </row>
    <row r="665" spans="1:5" ht="15.75" thickBot="1">
      <c r="A665" s="37"/>
      <c r="B665" s="36"/>
      <c r="C665" s="30">
        <v>4350</v>
      </c>
      <c r="D665" s="38" t="s">
        <v>68</v>
      </c>
      <c r="E665" s="34">
        <v>870</v>
      </c>
    </row>
    <row r="666" spans="1:5" ht="27" thickBot="1">
      <c r="A666" s="37"/>
      <c r="B666" s="36"/>
      <c r="C666" s="30">
        <v>4370</v>
      </c>
      <c r="D666" s="38" t="s">
        <v>88</v>
      </c>
      <c r="E666" s="35">
        <v>2380</v>
      </c>
    </row>
    <row r="667" spans="1:5" ht="27" thickBot="1">
      <c r="A667" s="37"/>
      <c r="B667" s="36"/>
      <c r="C667" s="30">
        <v>4440</v>
      </c>
      <c r="D667" s="38" t="s">
        <v>108</v>
      </c>
      <c r="E667" s="35">
        <v>3075</v>
      </c>
    </row>
    <row r="668" spans="1:5" ht="27" thickBot="1">
      <c r="A668" s="37"/>
      <c r="B668" s="33"/>
      <c r="C668" s="30">
        <v>4740</v>
      </c>
      <c r="D668" s="38" t="s">
        <v>92</v>
      </c>
      <c r="E668" s="34">
        <v>50</v>
      </c>
    </row>
    <row r="669" spans="1:5" ht="27" thickBot="1">
      <c r="A669" s="37"/>
      <c r="B669" s="30"/>
      <c r="C669" s="30">
        <v>4750</v>
      </c>
      <c r="D669" s="38" t="s">
        <v>93</v>
      </c>
      <c r="E669" s="34">
        <v>200</v>
      </c>
    </row>
    <row r="670" spans="1:5" ht="27" thickBot="1">
      <c r="A670" s="37"/>
      <c r="B670" s="30">
        <v>85446</v>
      </c>
      <c r="C670" s="30"/>
      <c r="D670" s="55" t="s">
        <v>63</v>
      </c>
      <c r="E670" s="31">
        <v>13216</v>
      </c>
    </row>
    <row r="671" spans="1:5" ht="15.75" thickBot="1">
      <c r="A671" s="37"/>
      <c r="B671" s="40"/>
      <c r="C671" s="30">
        <v>4300</v>
      </c>
      <c r="D671" s="38" t="s">
        <v>21</v>
      </c>
      <c r="E671" s="35">
        <v>13216</v>
      </c>
    </row>
    <row r="672" spans="1:5" ht="15.75" thickBot="1">
      <c r="A672" s="39"/>
      <c r="B672" s="30">
        <v>85495</v>
      </c>
      <c r="C672" s="30"/>
      <c r="D672" s="55" t="s">
        <v>45</v>
      </c>
      <c r="E672" s="31">
        <v>10009</v>
      </c>
    </row>
    <row r="673" spans="1:5" ht="13.5" thickBot="1">
      <c r="A673" s="27" t="s">
        <v>0</v>
      </c>
      <c r="B673" s="28" t="s">
        <v>1</v>
      </c>
      <c r="C673" s="28" t="s">
        <v>14</v>
      </c>
      <c r="D673" s="28" t="s">
        <v>76</v>
      </c>
      <c r="E673" s="28" t="s">
        <v>77</v>
      </c>
    </row>
    <row r="674" spans="1:5" ht="13.5" thickBot="1">
      <c r="A674" s="27">
        <v>1</v>
      </c>
      <c r="B674" s="28">
        <v>2</v>
      </c>
      <c r="C674" s="28">
        <v>3</v>
      </c>
      <c r="D674" s="28">
        <v>4</v>
      </c>
      <c r="E674" s="28">
        <v>5</v>
      </c>
    </row>
    <row r="675" spans="1:5" ht="27" thickBot="1">
      <c r="A675" s="29">
        <v>854</v>
      </c>
      <c r="B675" s="30">
        <v>85495</v>
      </c>
      <c r="C675" s="30">
        <v>4440</v>
      </c>
      <c r="D675" s="38" t="s">
        <v>108</v>
      </c>
      <c r="E675" s="35">
        <v>10009</v>
      </c>
    </row>
    <row r="676" spans="1:5" ht="27" thickBot="1">
      <c r="A676" s="29">
        <v>921</v>
      </c>
      <c r="B676" s="30"/>
      <c r="C676" s="30"/>
      <c r="D676" s="54" t="s">
        <v>37</v>
      </c>
      <c r="E676" s="31">
        <v>70000</v>
      </c>
    </row>
    <row r="677" spans="1:5" ht="15.75" thickBot="1">
      <c r="A677" s="37"/>
      <c r="B677" s="30">
        <v>92105</v>
      </c>
      <c r="C677" s="30"/>
      <c r="D677" s="55" t="s">
        <v>38</v>
      </c>
      <c r="E677" s="31">
        <v>30000</v>
      </c>
    </row>
    <row r="678" spans="1:5" ht="39.75" thickBot="1">
      <c r="A678" s="32"/>
      <c r="B678" s="33"/>
      <c r="C678" s="30">
        <v>2800</v>
      </c>
      <c r="D678" s="38" t="s">
        <v>164</v>
      </c>
      <c r="E678" s="35">
        <v>2000</v>
      </c>
    </row>
    <row r="679" spans="1:5" ht="39.75" thickBot="1">
      <c r="A679" s="32"/>
      <c r="B679" s="33"/>
      <c r="C679" s="30">
        <v>2820</v>
      </c>
      <c r="D679" s="38" t="s">
        <v>165</v>
      </c>
      <c r="E679" s="35">
        <v>14500</v>
      </c>
    </row>
    <row r="680" spans="1:5" ht="27" thickBot="1">
      <c r="A680" s="32"/>
      <c r="B680" s="33"/>
      <c r="C680" s="30">
        <v>3040</v>
      </c>
      <c r="D680" s="38" t="s">
        <v>166</v>
      </c>
      <c r="E680" s="35">
        <v>2000</v>
      </c>
    </row>
    <row r="681" spans="1:5" ht="15.75" thickBot="1">
      <c r="A681" s="32"/>
      <c r="B681" s="33"/>
      <c r="C681" s="30">
        <v>4210</v>
      </c>
      <c r="D681" s="38" t="s">
        <v>24</v>
      </c>
      <c r="E681" s="35">
        <v>6500</v>
      </c>
    </row>
    <row r="682" spans="1:5" ht="15.75" thickBot="1">
      <c r="A682" s="32"/>
      <c r="B682" s="30"/>
      <c r="C682" s="30">
        <v>4300</v>
      </c>
      <c r="D682" s="38" t="s">
        <v>167</v>
      </c>
      <c r="E682" s="35">
        <v>5000</v>
      </c>
    </row>
    <row r="683" spans="1:5" ht="15.75" thickBot="1">
      <c r="A683" s="37"/>
      <c r="B683" s="30">
        <v>92116</v>
      </c>
      <c r="C683" s="30"/>
      <c r="D683" s="55" t="s">
        <v>168</v>
      </c>
      <c r="E683" s="31">
        <v>40000</v>
      </c>
    </row>
    <row r="684" spans="1:5" ht="39.75" thickBot="1">
      <c r="A684" s="39"/>
      <c r="B684" s="30"/>
      <c r="C684" s="30">
        <v>2310</v>
      </c>
      <c r="D684" s="38" t="s">
        <v>169</v>
      </c>
      <c r="E684" s="35">
        <v>40000</v>
      </c>
    </row>
    <row r="685" spans="1:5" ht="15.75" thickBot="1">
      <c r="A685" s="29">
        <v>926</v>
      </c>
      <c r="B685" s="30"/>
      <c r="C685" s="30"/>
      <c r="D685" s="54" t="s">
        <v>170</v>
      </c>
      <c r="E685" s="31">
        <v>55200</v>
      </c>
    </row>
    <row r="686" spans="1:5" ht="15.75" thickBot="1">
      <c r="A686" s="37"/>
      <c r="B686" s="33">
        <v>92695</v>
      </c>
      <c r="C686" s="30"/>
      <c r="D686" s="55" t="s">
        <v>45</v>
      </c>
      <c r="E686" s="31">
        <v>55200</v>
      </c>
    </row>
    <row r="687" spans="1:5" ht="39.75" thickBot="1">
      <c r="A687" s="50"/>
      <c r="B687" s="51"/>
      <c r="C687" s="30">
        <v>2820</v>
      </c>
      <c r="D687" s="38" t="s">
        <v>113</v>
      </c>
      <c r="E687" s="35">
        <v>34000</v>
      </c>
    </row>
    <row r="688" spans="1:5" ht="27" thickBot="1">
      <c r="A688" s="50"/>
      <c r="B688" s="37"/>
      <c r="C688" s="30">
        <v>3040</v>
      </c>
      <c r="D688" s="38" t="s">
        <v>166</v>
      </c>
      <c r="E688" s="35">
        <v>4000</v>
      </c>
    </row>
    <row r="689" spans="1:5" ht="15.75" thickBot="1">
      <c r="A689" s="52"/>
      <c r="B689" s="32"/>
      <c r="C689" s="30">
        <v>4210</v>
      </c>
      <c r="D689" s="38" t="s">
        <v>24</v>
      </c>
      <c r="E689" s="35">
        <v>6000</v>
      </c>
    </row>
    <row r="690" spans="1:5" ht="15.75" thickBot="1">
      <c r="A690" s="52"/>
      <c r="B690" s="32"/>
      <c r="C690" s="30">
        <v>4300</v>
      </c>
      <c r="D690" s="38" t="s">
        <v>167</v>
      </c>
      <c r="E690" s="35">
        <v>10700</v>
      </c>
    </row>
    <row r="691" spans="1:5" ht="15.75" thickBot="1">
      <c r="A691" s="53"/>
      <c r="B691" s="29"/>
      <c r="C691" s="30">
        <v>4430</v>
      </c>
      <c r="D691" s="38" t="s">
        <v>26</v>
      </c>
      <c r="E691" s="34">
        <v>500</v>
      </c>
    </row>
    <row r="692" spans="1:5" ht="15.75" thickBot="1">
      <c r="A692" s="213"/>
      <c r="B692" s="214"/>
      <c r="C692" s="215"/>
      <c r="D692" s="28" t="s">
        <v>171</v>
      </c>
      <c r="E692" s="31">
        <v>62370575</v>
      </c>
    </row>
  </sheetData>
  <mergeCells count="39">
    <mergeCell ref="A692:C692"/>
    <mergeCell ref="A634:A635"/>
    <mergeCell ref="B634:B635"/>
    <mergeCell ref="C634:C635"/>
    <mergeCell ref="E634:E635"/>
    <mergeCell ref="A555:A556"/>
    <mergeCell ref="B555:B556"/>
    <mergeCell ref="C555:C556"/>
    <mergeCell ref="E555:E556"/>
    <mergeCell ref="A432:A433"/>
    <mergeCell ref="B432:B433"/>
    <mergeCell ref="C432:C433"/>
    <mergeCell ref="E432:E433"/>
    <mergeCell ref="A347:A348"/>
    <mergeCell ref="B347:B348"/>
    <mergeCell ref="C347:C348"/>
    <mergeCell ref="E347:E348"/>
    <mergeCell ref="A319:A320"/>
    <mergeCell ref="B319:B320"/>
    <mergeCell ref="C319:C320"/>
    <mergeCell ref="E319:E320"/>
    <mergeCell ref="A269:A270"/>
    <mergeCell ref="B269:B270"/>
    <mergeCell ref="C269:C270"/>
    <mergeCell ref="E269:E270"/>
    <mergeCell ref="E148:E149"/>
    <mergeCell ref="A223:A224"/>
    <mergeCell ref="B223:B224"/>
    <mergeCell ref="C223:C224"/>
    <mergeCell ref="E223:E224"/>
    <mergeCell ref="A17:A18"/>
    <mergeCell ref="A148:A149"/>
    <mergeCell ref="B148:B149"/>
    <mergeCell ref="C148:C149"/>
    <mergeCell ref="A4:A8"/>
    <mergeCell ref="B5:B8"/>
    <mergeCell ref="A10:A15"/>
    <mergeCell ref="B11:B12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6"/>
  <sheetViews>
    <sheetView tabSelected="1" workbookViewId="0" topLeftCell="A1">
      <selection activeCell="D84" sqref="D84"/>
    </sheetView>
  </sheetViews>
  <sheetFormatPr defaultColWidth="9.00390625" defaultRowHeight="12.75"/>
  <cols>
    <col min="1" max="1" width="4.875" style="174" bestFit="1" customWidth="1"/>
    <col min="2" max="2" width="7.75390625" style="13" bestFit="1" customWidth="1"/>
    <col min="3" max="3" width="7.375" style="13" customWidth="1"/>
    <col min="4" max="4" width="27.375" style="5" customWidth="1"/>
    <col min="5" max="5" width="12.375" style="13" customWidth="1"/>
    <col min="6" max="6" width="11.875" style="13" customWidth="1"/>
    <col min="7" max="7" width="11.75390625" style="13" bestFit="1" customWidth="1"/>
    <col min="8" max="8" width="12.375" style="13" customWidth="1"/>
    <col min="9" max="9" width="10.875" style="13" customWidth="1"/>
    <col min="10" max="10" width="10.75390625" style="13" customWidth="1"/>
    <col min="11" max="16384" width="9.125" style="13" customWidth="1"/>
  </cols>
  <sheetData>
    <row r="1" spans="5:8" ht="12.75">
      <c r="E1" s="4" t="s">
        <v>15</v>
      </c>
      <c r="G1" s="5"/>
      <c r="H1" s="5"/>
    </row>
    <row r="2" spans="5:8" ht="12.75">
      <c r="E2" s="24" t="s">
        <v>245</v>
      </c>
      <c r="G2" s="5"/>
      <c r="H2" s="5"/>
    </row>
    <row r="3" ht="12.75">
      <c r="E3" s="24" t="s">
        <v>244</v>
      </c>
    </row>
    <row r="4" ht="6.75" customHeight="1"/>
    <row r="5" spans="1:8" ht="12.75">
      <c r="A5" s="229" t="s">
        <v>13</v>
      </c>
      <c r="B5" s="230"/>
      <c r="C5" s="230"/>
      <c r="D5" s="230"/>
      <c r="E5" s="230"/>
      <c r="F5" s="230"/>
      <c r="G5" s="230"/>
      <c r="H5" s="230"/>
    </row>
    <row r="6" ht="7.5" customHeight="1"/>
    <row r="7" spans="1:8" ht="22.5">
      <c r="A7" s="175" t="s">
        <v>0</v>
      </c>
      <c r="B7" s="1" t="s">
        <v>1</v>
      </c>
      <c r="C7" s="6" t="s">
        <v>14</v>
      </c>
      <c r="D7" s="1" t="s">
        <v>2</v>
      </c>
      <c r="E7" s="6" t="s">
        <v>3</v>
      </c>
      <c r="F7" s="6" t="s">
        <v>4</v>
      </c>
      <c r="G7" s="6" t="s">
        <v>5</v>
      </c>
      <c r="H7" s="6" t="s">
        <v>6</v>
      </c>
    </row>
    <row r="8" spans="1:8" ht="12.75">
      <c r="A8" s="175">
        <v>1</v>
      </c>
      <c r="B8" s="1">
        <v>2</v>
      </c>
      <c r="C8" s="7">
        <v>3</v>
      </c>
      <c r="D8" s="1">
        <v>4</v>
      </c>
      <c r="E8" s="6">
        <v>5</v>
      </c>
      <c r="F8" s="6">
        <v>6</v>
      </c>
      <c r="G8" s="6">
        <v>7</v>
      </c>
      <c r="H8" s="6">
        <v>8</v>
      </c>
    </row>
    <row r="9" spans="1:8" s="15" customFormat="1" ht="22.5" hidden="1">
      <c r="A9" s="164"/>
      <c r="B9" s="78"/>
      <c r="C9" s="78"/>
      <c r="D9" s="6" t="s">
        <v>7</v>
      </c>
      <c r="E9" s="2"/>
      <c r="F9" s="3"/>
      <c r="G9" s="3"/>
      <c r="H9" s="3"/>
    </row>
    <row r="10" spans="1:8" s="15" customFormat="1" ht="22.5" hidden="1">
      <c r="A10" s="164"/>
      <c r="B10" s="78"/>
      <c r="C10" s="78"/>
      <c r="D10" s="6" t="s">
        <v>8</v>
      </c>
      <c r="E10" s="3"/>
      <c r="F10" s="3"/>
      <c r="G10" s="3"/>
      <c r="H10" s="3"/>
    </row>
    <row r="11" spans="1:8" s="15" customFormat="1" ht="12.75" hidden="1">
      <c r="A11" s="176" t="s">
        <v>226</v>
      </c>
      <c r="B11" s="7"/>
      <c r="C11" s="7"/>
      <c r="D11" s="8" t="s">
        <v>81</v>
      </c>
      <c r="E11" s="2"/>
      <c r="F11" s="2">
        <f>SUM(F12)</f>
        <v>0</v>
      </c>
      <c r="G11" s="2">
        <f>SUM(G12)</f>
        <v>0</v>
      </c>
      <c r="H11" s="70">
        <f aca="true" t="shared" si="0" ref="H11:H56">SUM(E11:F11,-IF(ISNUMBER(G11),G11,0))</f>
        <v>0</v>
      </c>
    </row>
    <row r="12" spans="1:8" s="15" customFormat="1" ht="12.75" hidden="1">
      <c r="A12" s="226"/>
      <c r="B12" s="14" t="s">
        <v>225</v>
      </c>
      <c r="C12" s="7"/>
      <c r="D12" s="8" t="s">
        <v>61</v>
      </c>
      <c r="E12" s="2"/>
      <c r="F12" s="2">
        <f>SUM(F13:F13)</f>
        <v>0</v>
      </c>
      <c r="G12" s="2">
        <f>SUM(G13:G13)</f>
        <v>0</v>
      </c>
      <c r="H12" s="70">
        <f t="shared" si="0"/>
        <v>0</v>
      </c>
    </row>
    <row r="13" spans="1:8" s="15" customFormat="1" ht="56.25" hidden="1">
      <c r="A13" s="227"/>
      <c r="B13" s="14"/>
      <c r="C13" s="7">
        <v>2460</v>
      </c>
      <c r="D13" s="10" t="s">
        <v>173</v>
      </c>
      <c r="E13" s="3"/>
      <c r="F13" s="3"/>
      <c r="G13" s="3"/>
      <c r="H13" s="75">
        <f t="shared" si="0"/>
        <v>0</v>
      </c>
    </row>
    <row r="14" spans="1:8" s="15" customFormat="1" ht="12.75" hidden="1">
      <c r="A14" s="178">
        <v>700</v>
      </c>
      <c r="B14" s="7"/>
      <c r="C14" s="7"/>
      <c r="D14" s="8" t="s">
        <v>95</v>
      </c>
      <c r="E14" s="2"/>
      <c r="F14" s="2">
        <f>SUM(F15)</f>
        <v>0</v>
      </c>
      <c r="G14" s="2">
        <f>SUM(G15)</f>
        <v>0</v>
      </c>
      <c r="H14" s="70">
        <f t="shared" si="0"/>
        <v>0</v>
      </c>
    </row>
    <row r="15" spans="1:8" s="15" customFormat="1" ht="22.5" hidden="1">
      <c r="A15" s="226"/>
      <c r="B15" s="14" t="s">
        <v>189</v>
      </c>
      <c r="C15" s="7"/>
      <c r="D15" s="8" t="s">
        <v>47</v>
      </c>
      <c r="E15" s="2"/>
      <c r="F15" s="2">
        <f>SUM(F16:F17)</f>
        <v>0</v>
      </c>
      <c r="G15" s="2">
        <f>SUM(G16:G17)</f>
        <v>0</v>
      </c>
      <c r="H15" s="70">
        <f t="shared" si="0"/>
        <v>0</v>
      </c>
    </row>
    <row r="16" spans="1:8" s="15" customFormat="1" ht="56.25" hidden="1">
      <c r="A16" s="228"/>
      <c r="B16" s="14"/>
      <c r="C16" s="9" t="s">
        <v>227</v>
      </c>
      <c r="D16" s="74" t="s">
        <v>176</v>
      </c>
      <c r="E16" s="71"/>
      <c r="F16" s="71"/>
      <c r="G16" s="71"/>
      <c r="H16" s="73">
        <f t="shared" si="0"/>
        <v>0</v>
      </c>
    </row>
    <row r="17" spans="1:8" s="15" customFormat="1" ht="12.75" hidden="1">
      <c r="A17" s="177"/>
      <c r="B17" s="12"/>
      <c r="C17" s="9" t="s">
        <v>195</v>
      </c>
      <c r="D17" s="10" t="s">
        <v>73</v>
      </c>
      <c r="E17" s="3"/>
      <c r="F17" s="3"/>
      <c r="G17" s="3"/>
      <c r="H17" s="75">
        <f t="shared" si="0"/>
        <v>0</v>
      </c>
    </row>
    <row r="18" spans="1:8" s="63" customFormat="1" ht="12.75" hidden="1">
      <c r="A18" s="177">
        <v>710</v>
      </c>
      <c r="B18" s="7"/>
      <c r="C18" s="7"/>
      <c r="D18" s="8" t="s">
        <v>96</v>
      </c>
      <c r="E18" s="2"/>
      <c r="F18" s="2">
        <f>SUM(F19)</f>
        <v>0</v>
      </c>
      <c r="G18" s="2">
        <f>SUM(G19)</f>
        <v>0</v>
      </c>
      <c r="H18" s="70">
        <f t="shared" si="0"/>
        <v>0</v>
      </c>
    </row>
    <row r="19" spans="1:8" s="63" customFormat="1" ht="22.5" hidden="1">
      <c r="A19" s="179"/>
      <c r="B19" s="9" t="s">
        <v>206</v>
      </c>
      <c r="C19" s="7"/>
      <c r="D19" s="8" t="s">
        <v>174</v>
      </c>
      <c r="E19" s="2"/>
      <c r="F19" s="2">
        <f>SUM(F20:F20)</f>
        <v>0</v>
      </c>
      <c r="G19" s="2">
        <f>SUM(G20:G20)</f>
        <v>0</v>
      </c>
      <c r="H19" s="70">
        <f t="shared" si="0"/>
        <v>0</v>
      </c>
    </row>
    <row r="20" spans="1:8" s="63" customFormat="1" ht="56.25" hidden="1">
      <c r="A20" s="179"/>
      <c r="B20" s="7"/>
      <c r="C20" s="9" t="s">
        <v>190</v>
      </c>
      <c r="D20" s="10" t="s">
        <v>172</v>
      </c>
      <c r="E20" s="3"/>
      <c r="F20" s="3"/>
      <c r="G20" s="3"/>
      <c r="H20" s="75">
        <f t="shared" si="0"/>
        <v>0</v>
      </c>
    </row>
    <row r="21" spans="1:8" s="63" customFormat="1" ht="12.75" hidden="1">
      <c r="A21" s="179">
        <v>750</v>
      </c>
      <c r="B21" s="7"/>
      <c r="C21" s="7"/>
      <c r="D21" s="8" t="s">
        <v>31</v>
      </c>
      <c r="E21" s="2"/>
      <c r="F21" s="2">
        <f>SUM(F22)</f>
        <v>0</v>
      </c>
      <c r="G21" s="2">
        <f>SUM(G22)</f>
        <v>0</v>
      </c>
      <c r="H21" s="70">
        <f t="shared" si="0"/>
        <v>0</v>
      </c>
    </row>
    <row r="22" spans="1:8" s="63" customFormat="1" ht="12.75" hidden="1">
      <c r="A22" s="226"/>
      <c r="B22" s="9" t="s">
        <v>185</v>
      </c>
      <c r="C22" s="7"/>
      <c r="D22" s="8" t="s">
        <v>33</v>
      </c>
      <c r="E22" s="2"/>
      <c r="F22" s="2">
        <f>SUM(F23:F25)</f>
        <v>0</v>
      </c>
      <c r="G22" s="2">
        <f>SUM(G23:G25)</f>
        <v>0</v>
      </c>
      <c r="H22" s="70">
        <f t="shared" si="0"/>
        <v>0</v>
      </c>
    </row>
    <row r="23" spans="1:8" s="63" customFormat="1" ht="56.25" hidden="1">
      <c r="A23" s="228"/>
      <c r="B23" s="219"/>
      <c r="C23" s="9" t="s">
        <v>227</v>
      </c>
      <c r="D23" s="74" t="s">
        <v>176</v>
      </c>
      <c r="E23" s="3"/>
      <c r="F23" s="3"/>
      <c r="G23" s="3"/>
      <c r="H23" s="75">
        <f t="shared" si="0"/>
        <v>0</v>
      </c>
    </row>
    <row r="24" spans="1:8" s="63" customFormat="1" ht="12.75" hidden="1">
      <c r="A24" s="228"/>
      <c r="B24" s="220"/>
      <c r="C24" s="9" t="s">
        <v>195</v>
      </c>
      <c r="D24" s="10" t="s">
        <v>73</v>
      </c>
      <c r="E24" s="3"/>
      <c r="F24" s="3"/>
      <c r="G24" s="3"/>
      <c r="H24" s="75">
        <f t="shared" si="0"/>
        <v>0</v>
      </c>
    </row>
    <row r="25" spans="1:8" s="63" customFormat="1" ht="56.25" hidden="1">
      <c r="A25" s="227"/>
      <c r="B25" s="221"/>
      <c r="C25" s="9" t="s">
        <v>191</v>
      </c>
      <c r="D25" s="10" t="s">
        <v>177</v>
      </c>
      <c r="E25" s="3"/>
      <c r="F25" s="3"/>
      <c r="G25" s="3"/>
      <c r="H25" s="75">
        <f t="shared" si="0"/>
        <v>0</v>
      </c>
    </row>
    <row r="26" spans="1:8" s="63" customFormat="1" ht="22.5" hidden="1">
      <c r="A26" s="179">
        <v>754</v>
      </c>
      <c r="B26" s="7"/>
      <c r="C26" s="7"/>
      <c r="D26" s="8" t="s">
        <v>34</v>
      </c>
      <c r="E26" s="2"/>
      <c r="F26" s="2">
        <f>SUM(F27)</f>
        <v>0</v>
      </c>
      <c r="G26" s="2">
        <f>SUM(G27)</f>
        <v>0</v>
      </c>
      <c r="H26" s="70">
        <f t="shared" si="0"/>
        <v>0</v>
      </c>
    </row>
    <row r="27" spans="1:8" s="63" customFormat="1" ht="22.5" hidden="1">
      <c r="A27" s="179"/>
      <c r="B27" s="9" t="s">
        <v>186</v>
      </c>
      <c r="C27" s="7"/>
      <c r="D27" s="8" t="s">
        <v>35</v>
      </c>
      <c r="E27" s="2"/>
      <c r="F27" s="2">
        <f>SUM(F28)</f>
        <v>0</v>
      </c>
      <c r="G27" s="2">
        <f>SUM(G28)</f>
        <v>0</v>
      </c>
      <c r="H27" s="70">
        <f t="shared" si="0"/>
        <v>0</v>
      </c>
    </row>
    <row r="28" spans="1:8" s="63" customFormat="1" ht="56.25" hidden="1">
      <c r="A28" s="179"/>
      <c r="B28" s="9"/>
      <c r="C28" s="9" t="s">
        <v>190</v>
      </c>
      <c r="D28" s="10" t="s">
        <v>172</v>
      </c>
      <c r="E28" s="72"/>
      <c r="F28" s="72"/>
      <c r="G28" s="72"/>
      <c r="H28" s="75">
        <f t="shared" si="0"/>
        <v>0</v>
      </c>
    </row>
    <row r="29" spans="1:8" s="63" customFormat="1" ht="56.25" hidden="1">
      <c r="A29" s="179"/>
      <c r="B29" s="7"/>
      <c r="C29" s="9" t="s">
        <v>191</v>
      </c>
      <c r="D29" s="10" t="s">
        <v>214</v>
      </c>
      <c r="E29" s="3"/>
      <c r="F29" s="3"/>
      <c r="G29" s="3"/>
      <c r="H29" s="75">
        <f t="shared" si="0"/>
        <v>0</v>
      </c>
    </row>
    <row r="30" spans="1:8" s="63" customFormat="1" ht="67.5" hidden="1">
      <c r="A30" s="179"/>
      <c r="B30" s="7"/>
      <c r="C30" s="9" t="s">
        <v>207</v>
      </c>
      <c r="D30" s="10" t="s">
        <v>213</v>
      </c>
      <c r="E30" s="3"/>
      <c r="F30" s="3"/>
      <c r="G30" s="3"/>
      <c r="H30" s="75">
        <f t="shared" si="0"/>
        <v>0</v>
      </c>
    </row>
    <row r="31" spans="1:8" s="63" customFormat="1" ht="12.75" hidden="1">
      <c r="A31" s="179">
        <v>758</v>
      </c>
      <c r="B31" s="7"/>
      <c r="C31" s="7"/>
      <c r="D31" s="8" t="s">
        <v>223</v>
      </c>
      <c r="E31" s="2"/>
      <c r="F31" s="2">
        <f>SUM(F32,F34)</f>
        <v>0</v>
      </c>
      <c r="G31" s="2">
        <f>SUM(G32,G34)</f>
        <v>0</v>
      </c>
      <c r="H31" s="70">
        <f t="shared" si="0"/>
        <v>0</v>
      </c>
    </row>
    <row r="32" spans="1:8" s="63" customFormat="1" ht="33.75" hidden="1">
      <c r="A32" s="226"/>
      <c r="B32" s="9" t="s">
        <v>218</v>
      </c>
      <c r="C32" s="7"/>
      <c r="D32" s="8" t="s">
        <v>48</v>
      </c>
      <c r="E32" s="2"/>
      <c r="F32" s="2">
        <f>SUM(F33)</f>
        <v>0</v>
      </c>
      <c r="G32" s="2">
        <f>SUM(G33)</f>
        <v>0</v>
      </c>
      <c r="H32" s="70">
        <f t="shared" si="0"/>
        <v>0</v>
      </c>
    </row>
    <row r="33" spans="1:8" s="63" customFormat="1" ht="22.5" hidden="1">
      <c r="A33" s="227"/>
      <c r="B33" s="9"/>
      <c r="C33" s="9" t="s">
        <v>219</v>
      </c>
      <c r="D33" s="10" t="s">
        <v>52</v>
      </c>
      <c r="E33" s="72"/>
      <c r="F33" s="72"/>
      <c r="G33" s="72"/>
      <c r="H33" s="75">
        <f t="shared" si="0"/>
        <v>0</v>
      </c>
    </row>
    <row r="34" spans="1:8" s="63" customFormat="1" ht="12.75" hidden="1">
      <c r="A34" s="179"/>
      <c r="B34" s="9" t="s">
        <v>220</v>
      </c>
      <c r="C34" s="7"/>
      <c r="D34" s="8" t="s">
        <v>175</v>
      </c>
      <c r="E34" s="2"/>
      <c r="F34" s="2">
        <f>SUM(F35)</f>
        <v>0</v>
      </c>
      <c r="G34" s="2">
        <f>SUM(G35)</f>
        <v>0</v>
      </c>
      <c r="H34" s="70">
        <f t="shared" si="0"/>
        <v>0</v>
      </c>
    </row>
    <row r="35" spans="1:8" s="63" customFormat="1" ht="12.75" hidden="1">
      <c r="A35" s="179"/>
      <c r="B35" s="9"/>
      <c r="C35" s="9" t="s">
        <v>210</v>
      </c>
      <c r="D35" s="10" t="s">
        <v>71</v>
      </c>
      <c r="E35" s="72"/>
      <c r="F35" s="72"/>
      <c r="G35" s="72"/>
      <c r="H35" s="75">
        <f t="shared" si="0"/>
        <v>0</v>
      </c>
    </row>
    <row r="36" spans="1:8" s="63" customFormat="1" ht="12.75" hidden="1">
      <c r="A36" s="179">
        <v>801</v>
      </c>
      <c r="B36" s="7"/>
      <c r="C36" s="7"/>
      <c r="D36" s="8" t="s">
        <v>132</v>
      </c>
      <c r="E36" s="2"/>
      <c r="F36" s="2">
        <f>SUM(F37)</f>
        <v>0</v>
      </c>
      <c r="G36" s="2">
        <f>SUM(G37)</f>
        <v>0</v>
      </c>
      <c r="H36" s="70">
        <f t="shared" si="0"/>
        <v>0</v>
      </c>
    </row>
    <row r="37" spans="1:8" s="63" customFormat="1" ht="12.75" hidden="1">
      <c r="A37" s="179"/>
      <c r="B37" s="9" t="s">
        <v>198</v>
      </c>
      <c r="C37" s="7"/>
      <c r="D37" s="8" t="s">
        <v>45</v>
      </c>
      <c r="E37" s="2"/>
      <c r="F37" s="2">
        <f>SUM(F38)</f>
        <v>0</v>
      </c>
      <c r="G37" s="2">
        <f>SUM(G38)</f>
        <v>0</v>
      </c>
      <c r="H37" s="70">
        <f t="shared" si="0"/>
        <v>0</v>
      </c>
    </row>
    <row r="38" spans="1:8" s="63" customFormat="1" ht="56.25" hidden="1">
      <c r="A38" s="179"/>
      <c r="B38" s="9"/>
      <c r="C38" s="9" t="s">
        <v>221</v>
      </c>
      <c r="D38" s="10" t="s">
        <v>224</v>
      </c>
      <c r="E38" s="72"/>
      <c r="F38" s="72"/>
      <c r="G38" s="72"/>
      <c r="H38" s="75">
        <f t="shared" si="0"/>
        <v>0</v>
      </c>
    </row>
    <row r="39" spans="1:8" s="63" customFormat="1" ht="12.75" hidden="1">
      <c r="A39" s="179">
        <v>852</v>
      </c>
      <c r="B39" s="7"/>
      <c r="C39" s="7"/>
      <c r="D39" s="8" t="s">
        <v>29</v>
      </c>
      <c r="E39" s="2"/>
      <c r="F39" s="2">
        <f>SUM(F40,F42,F45)</f>
        <v>0</v>
      </c>
      <c r="G39" s="2">
        <f>SUM(G40,G42,G45)</f>
        <v>0</v>
      </c>
      <c r="H39" s="70">
        <f aca="true" t="shared" si="1" ref="H39:H46">SUM(E39:F39,-IF(ISNUMBER(G39),G39,0))</f>
        <v>0</v>
      </c>
    </row>
    <row r="40" spans="1:8" s="63" customFormat="1" ht="22.5" hidden="1">
      <c r="A40" s="179"/>
      <c r="B40" s="9" t="s">
        <v>187</v>
      </c>
      <c r="C40" s="7"/>
      <c r="D40" s="8" t="s">
        <v>30</v>
      </c>
      <c r="E40" s="2"/>
      <c r="F40" s="2">
        <f>SUM(F41)</f>
        <v>0</v>
      </c>
      <c r="G40" s="2">
        <f>SUM(G41)</f>
        <v>0</v>
      </c>
      <c r="H40" s="70">
        <f t="shared" si="1"/>
        <v>0</v>
      </c>
    </row>
    <row r="41" spans="1:8" s="63" customFormat="1" ht="12.75" hidden="1">
      <c r="A41" s="179"/>
      <c r="B41" s="9"/>
      <c r="C41" s="9" t="s">
        <v>193</v>
      </c>
      <c r="D41" s="10" t="s">
        <v>54</v>
      </c>
      <c r="E41" s="72"/>
      <c r="F41" s="72"/>
      <c r="G41" s="72"/>
      <c r="H41" s="75">
        <f t="shared" si="1"/>
        <v>0</v>
      </c>
    </row>
    <row r="42" spans="1:8" s="63" customFormat="1" ht="12.75" hidden="1">
      <c r="A42" s="226"/>
      <c r="B42" s="9" t="s">
        <v>192</v>
      </c>
      <c r="C42" s="7"/>
      <c r="D42" s="8" t="s">
        <v>180</v>
      </c>
      <c r="E42" s="2"/>
      <c r="F42" s="2">
        <f>SUM(F43:F44)</f>
        <v>0</v>
      </c>
      <c r="G42" s="2">
        <f>SUM(G43:G44)</f>
        <v>0</v>
      </c>
      <c r="H42" s="70">
        <f t="shared" si="1"/>
        <v>0</v>
      </c>
    </row>
    <row r="43" spans="1:8" s="63" customFormat="1" ht="12.75" hidden="1">
      <c r="A43" s="228"/>
      <c r="B43" s="222"/>
      <c r="C43" s="9" t="s">
        <v>195</v>
      </c>
      <c r="D43" s="10" t="s">
        <v>73</v>
      </c>
      <c r="E43" s="72"/>
      <c r="F43" s="72"/>
      <c r="G43" s="72"/>
      <c r="H43" s="75">
        <f t="shared" si="1"/>
        <v>0</v>
      </c>
    </row>
    <row r="44" spans="1:8" s="63" customFormat="1" ht="33.75" hidden="1">
      <c r="A44" s="227"/>
      <c r="B44" s="223"/>
      <c r="C44" s="9" t="s">
        <v>194</v>
      </c>
      <c r="D44" s="10" t="s">
        <v>53</v>
      </c>
      <c r="E44" s="72"/>
      <c r="F44" s="72"/>
      <c r="G44" s="72"/>
      <c r="H44" s="75">
        <f t="shared" si="1"/>
        <v>0</v>
      </c>
    </row>
    <row r="45" spans="1:8" s="63" customFormat="1" ht="12.75" hidden="1">
      <c r="A45" s="179"/>
      <c r="B45" s="9" t="s">
        <v>197</v>
      </c>
      <c r="C45" s="7"/>
      <c r="D45" s="8" t="s">
        <v>154</v>
      </c>
      <c r="E45" s="2"/>
      <c r="F45" s="2">
        <f>SUM(F46)</f>
        <v>0</v>
      </c>
      <c r="G45" s="2">
        <f>SUM(G46)</f>
        <v>0</v>
      </c>
      <c r="H45" s="70">
        <f t="shared" si="1"/>
        <v>0</v>
      </c>
    </row>
    <row r="46" spans="1:8" s="63" customFormat="1" ht="56.25" hidden="1">
      <c r="A46" s="179"/>
      <c r="B46" s="9"/>
      <c r="C46" s="9" t="s">
        <v>190</v>
      </c>
      <c r="D46" s="10" t="s">
        <v>172</v>
      </c>
      <c r="E46" s="72"/>
      <c r="F46" s="72"/>
      <c r="G46" s="72"/>
      <c r="H46" s="75">
        <f t="shared" si="1"/>
        <v>0</v>
      </c>
    </row>
    <row r="47" spans="1:8" s="63" customFormat="1" ht="12.75" hidden="1">
      <c r="A47" s="179">
        <v>801</v>
      </c>
      <c r="B47" s="7"/>
      <c r="C47" s="7"/>
      <c r="D47" s="8" t="s">
        <v>132</v>
      </c>
      <c r="E47" s="2"/>
      <c r="F47" s="2">
        <f>SUM(F48,F50)</f>
        <v>0</v>
      </c>
      <c r="G47" s="2">
        <f>SUM(G48)</f>
        <v>0</v>
      </c>
      <c r="H47" s="61">
        <f t="shared" si="0"/>
        <v>0</v>
      </c>
    </row>
    <row r="48" spans="1:8" s="63" customFormat="1" ht="12.75" hidden="1">
      <c r="A48" s="179"/>
      <c r="B48" s="9" t="s">
        <v>16</v>
      </c>
      <c r="C48" s="7"/>
      <c r="D48" s="8" t="s">
        <v>17</v>
      </c>
      <c r="E48" s="2"/>
      <c r="F48" s="2">
        <f>SUM(F49:F49)</f>
        <v>0</v>
      </c>
      <c r="G48" s="2">
        <f>SUM(G49:G49)</f>
        <v>0</v>
      </c>
      <c r="H48" s="61">
        <f t="shared" si="0"/>
        <v>0</v>
      </c>
    </row>
    <row r="49" spans="1:8" s="63" customFormat="1" ht="12.75" hidden="1">
      <c r="A49" s="179"/>
      <c r="B49" s="7"/>
      <c r="C49" s="9" t="s">
        <v>195</v>
      </c>
      <c r="D49" s="10" t="s">
        <v>73</v>
      </c>
      <c r="E49" s="3"/>
      <c r="F49" s="3"/>
      <c r="G49" s="3"/>
      <c r="H49" s="62">
        <f t="shared" si="0"/>
        <v>0</v>
      </c>
    </row>
    <row r="50" spans="1:8" s="63" customFormat="1" ht="22.5" hidden="1">
      <c r="A50" s="179"/>
      <c r="B50" s="9" t="s">
        <v>184</v>
      </c>
      <c r="C50" s="7"/>
      <c r="D50" s="8" t="s">
        <v>63</v>
      </c>
      <c r="E50" s="2"/>
      <c r="F50" s="2">
        <f>SUM(F51:F51)</f>
        <v>0</v>
      </c>
      <c r="G50" s="2">
        <f>SUM(G51:G51)</f>
        <v>0</v>
      </c>
      <c r="H50" s="61">
        <f t="shared" si="0"/>
        <v>0</v>
      </c>
    </row>
    <row r="51" spans="1:8" s="63" customFormat="1" ht="67.5" hidden="1">
      <c r="A51" s="179"/>
      <c r="B51" s="7"/>
      <c r="C51" s="9" t="s">
        <v>208</v>
      </c>
      <c r="D51" s="10" t="s">
        <v>215</v>
      </c>
      <c r="E51" s="3"/>
      <c r="F51" s="3"/>
      <c r="G51" s="3"/>
      <c r="H51" s="62">
        <f t="shared" si="0"/>
        <v>0</v>
      </c>
    </row>
    <row r="52" spans="1:8" s="63" customFormat="1" ht="12.75" hidden="1">
      <c r="A52" s="179">
        <v>851</v>
      </c>
      <c r="B52" s="7"/>
      <c r="C52" s="7"/>
      <c r="D52" s="8" t="s">
        <v>145</v>
      </c>
      <c r="E52" s="2"/>
      <c r="F52" s="2">
        <f>SUM(F53,F55)</f>
        <v>0</v>
      </c>
      <c r="G52" s="2">
        <f>SUM(G53,G55)</f>
        <v>0</v>
      </c>
      <c r="H52" s="61">
        <f t="shared" si="0"/>
        <v>0</v>
      </c>
    </row>
    <row r="53" spans="1:8" s="63" customFormat="1" ht="12.75" hidden="1">
      <c r="A53" s="179"/>
      <c r="B53" s="9" t="s">
        <v>204</v>
      </c>
      <c r="C53" s="7"/>
      <c r="D53" s="8" t="s">
        <v>205</v>
      </c>
      <c r="E53" s="2"/>
      <c r="F53" s="2">
        <f>SUM(F54:F54)</f>
        <v>0</v>
      </c>
      <c r="G53" s="2">
        <f>SUM(G54:G54)</f>
        <v>0</v>
      </c>
      <c r="H53" s="61">
        <f t="shared" si="0"/>
        <v>0</v>
      </c>
    </row>
    <row r="54" spans="1:8" s="63" customFormat="1" ht="56.25" hidden="1">
      <c r="A54" s="179"/>
      <c r="B54" s="7"/>
      <c r="C54" s="9" t="s">
        <v>202</v>
      </c>
      <c r="D54" s="10" t="s">
        <v>203</v>
      </c>
      <c r="E54" s="3"/>
      <c r="F54" s="3"/>
      <c r="G54" s="3"/>
      <c r="H54" s="62">
        <f t="shared" si="0"/>
        <v>0</v>
      </c>
    </row>
    <row r="55" spans="1:8" s="63" customFormat="1" ht="45" hidden="1">
      <c r="A55" s="179"/>
      <c r="B55" s="9" t="s">
        <v>196</v>
      </c>
      <c r="C55" s="7"/>
      <c r="D55" s="8" t="s">
        <v>179</v>
      </c>
      <c r="E55" s="2"/>
      <c r="F55" s="2">
        <f>SUM(F56:F56)</f>
        <v>0</v>
      </c>
      <c r="G55" s="2">
        <f>SUM(G56:G56)</f>
        <v>0</v>
      </c>
      <c r="H55" s="61">
        <f t="shared" si="0"/>
        <v>0</v>
      </c>
    </row>
    <row r="56" spans="1:8" s="63" customFormat="1" ht="56.25" hidden="1">
      <c r="A56" s="179"/>
      <c r="B56" s="7"/>
      <c r="C56" s="9" t="s">
        <v>190</v>
      </c>
      <c r="D56" s="10" t="s">
        <v>172</v>
      </c>
      <c r="E56" s="3"/>
      <c r="F56" s="3"/>
      <c r="G56" s="3"/>
      <c r="H56" s="62">
        <f t="shared" si="0"/>
        <v>0</v>
      </c>
    </row>
    <row r="57" spans="1:8" s="63" customFormat="1" ht="12.75" hidden="1">
      <c r="A57" s="179">
        <v>852</v>
      </c>
      <c r="B57" s="7"/>
      <c r="C57" s="7"/>
      <c r="D57" s="8" t="s">
        <v>29</v>
      </c>
      <c r="E57" s="2"/>
      <c r="F57" s="2">
        <f>SUM(F58,F61,F67,F69)</f>
        <v>0</v>
      </c>
      <c r="G57" s="2">
        <f>SUM(G58,G61,G67,G69)</f>
        <v>0</v>
      </c>
      <c r="H57" s="61">
        <f aca="true" t="shared" si="2" ref="H57:H80">SUM(E57:F57,-IF(ISNUMBER(G57),G57,0))</f>
        <v>0</v>
      </c>
    </row>
    <row r="58" spans="1:8" s="63" customFormat="1" ht="22.5" hidden="1">
      <c r="A58" s="179"/>
      <c r="B58" s="9" t="s">
        <v>187</v>
      </c>
      <c r="C58" s="7"/>
      <c r="D58" s="8" t="s">
        <v>30</v>
      </c>
      <c r="E58" s="2"/>
      <c r="F58" s="2">
        <f>SUM(F59:F60)</f>
        <v>0</v>
      </c>
      <c r="G58" s="2">
        <f>SUM(G59:G60)</f>
        <v>0</v>
      </c>
      <c r="H58" s="61">
        <f t="shared" si="2"/>
        <v>0</v>
      </c>
    </row>
    <row r="59" spans="1:8" s="63" customFormat="1" ht="33.75" hidden="1">
      <c r="A59" s="179">
        <v>852</v>
      </c>
      <c r="B59" s="9" t="s">
        <v>187</v>
      </c>
      <c r="C59" s="7">
        <v>2130</v>
      </c>
      <c r="D59" s="10" t="s">
        <v>53</v>
      </c>
      <c r="E59" s="3"/>
      <c r="F59" s="3"/>
      <c r="G59" s="3"/>
      <c r="H59" s="62">
        <f t="shared" si="2"/>
        <v>0</v>
      </c>
    </row>
    <row r="60" spans="1:8" s="63" customFormat="1" ht="56.25" hidden="1">
      <c r="A60" s="179"/>
      <c r="B60" s="7"/>
      <c r="C60" s="9" t="s">
        <v>191</v>
      </c>
      <c r="D60" s="10" t="s">
        <v>177</v>
      </c>
      <c r="E60" s="3"/>
      <c r="F60" s="3"/>
      <c r="G60" s="3"/>
      <c r="H60" s="62">
        <f t="shared" si="2"/>
        <v>0</v>
      </c>
    </row>
    <row r="61" spans="1:8" s="63" customFormat="1" ht="12.75" hidden="1">
      <c r="A61" s="179"/>
      <c r="B61" s="9" t="s">
        <v>192</v>
      </c>
      <c r="C61" s="7"/>
      <c r="D61" s="8" t="s">
        <v>180</v>
      </c>
      <c r="E61" s="2"/>
      <c r="F61" s="2">
        <f>SUM(F62:F66)</f>
        <v>0</v>
      </c>
      <c r="G61" s="2">
        <f>SUM(G62:G66)</f>
        <v>0</v>
      </c>
      <c r="H61" s="61">
        <f t="shared" si="2"/>
        <v>0</v>
      </c>
    </row>
    <row r="62" spans="1:8" s="63" customFormat="1" ht="22.5" hidden="1">
      <c r="A62" s="179"/>
      <c r="B62" s="7"/>
      <c r="C62" s="9" t="s">
        <v>209</v>
      </c>
      <c r="D62" s="10" t="s">
        <v>216</v>
      </c>
      <c r="E62" s="3"/>
      <c r="F62" s="3"/>
      <c r="G62" s="3"/>
      <c r="H62" s="62">
        <f>SUM(E62:F62,-IF(ISNUMBER(G62),G62,0))</f>
        <v>0</v>
      </c>
    </row>
    <row r="63" spans="1:8" s="63" customFormat="1" ht="12.75" hidden="1">
      <c r="A63" s="179"/>
      <c r="B63" s="7"/>
      <c r="C63" s="9" t="s">
        <v>195</v>
      </c>
      <c r="D63" s="10" t="s">
        <v>73</v>
      </c>
      <c r="E63" s="3"/>
      <c r="F63" s="3"/>
      <c r="G63" s="3"/>
      <c r="H63" s="62">
        <f>SUM(E63:F63,-IF(ISNUMBER(G63),G63,0))</f>
        <v>0</v>
      </c>
    </row>
    <row r="64" spans="1:8" s="63" customFormat="1" ht="12.75" hidden="1">
      <c r="A64" s="179"/>
      <c r="B64" s="7"/>
      <c r="C64" s="9" t="s">
        <v>210</v>
      </c>
      <c r="D64" s="10" t="s">
        <v>71</v>
      </c>
      <c r="E64" s="3"/>
      <c r="F64" s="3"/>
      <c r="G64" s="3"/>
      <c r="H64" s="62">
        <f>SUM(E64:F64,-IF(ISNUMBER(G64),G64,0))</f>
        <v>0</v>
      </c>
    </row>
    <row r="65" spans="1:8" s="63" customFormat="1" ht="12.75" hidden="1">
      <c r="A65" s="179"/>
      <c r="B65" s="7"/>
      <c r="C65" s="9" t="s">
        <v>193</v>
      </c>
      <c r="D65" s="10" t="s">
        <v>54</v>
      </c>
      <c r="E65" s="3"/>
      <c r="F65" s="3"/>
      <c r="G65" s="3"/>
      <c r="H65" s="62">
        <f t="shared" si="2"/>
        <v>0</v>
      </c>
    </row>
    <row r="66" spans="1:8" s="63" customFormat="1" ht="33.75" hidden="1">
      <c r="A66" s="179"/>
      <c r="B66" s="7"/>
      <c r="C66" s="9" t="s">
        <v>194</v>
      </c>
      <c r="D66" s="10" t="s">
        <v>53</v>
      </c>
      <c r="E66" s="3"/>
      <c r="F66" s="3"/>
      <c r="G66" s="3"/>
      <c r="H66" s="62">
        <f t="shared" si="2"/>
        <v>0</v>
      </c>
    </row>
    <row r="67" spans="1:8" s="63" customFormat="1" ht="12.75" hidden="1">
      <c r="A67" s="179"/>
      <c r="B67" s="9" t="s">
        <v>197</v>
      </c>
      <c r="C67" s="7"/>
      <c r="D67" s="8" t="s">
        <v>154</v>
      </c>
      <c r="E67" s="2"/>
      <c r="F67" s="2">
        <f>SUM(F68:F68)</f>
        <v>0</v>
      </c>
      <c r="G67" s="2">
        <f>SUM(G68:G68)</f>
        <v>0</v>
      </c>
      <c r="H67" s="61">
        <f>SUM(E67:F67,-IF(ISNUMBER(G67),G67,0))</f>
        <v>0</v>
      </c>
    </row>
    <row r="68" spans="1:8" s="63" customFormat="1" ht="56.25" hidden="1">
      <c r="A68" s="179"/>
      <c r="B68" s="7"/>
      <c r="C68" s="9" t="s">
        <v>190</v>
      </c>
      <c r="D68" s="10" t="s">
        <v>172</v>
      </c>
      <c r="E68" s="3"/>
      <c r="F68" s="3"/>
      <c r="G68" s="3"/>
      <c r="H68" s="62">
        <f>SUM(E68:F68,-IF(ISNUMBER(G68),G68,0))</f>
        <v>0</v>
      </c>
    </row>
    <row r="69" spans="1:8" s="63" customFormat="1" ht="22.5" hidden="1">
      <c r="A69" s="179"/>
      <c r="B69" s="9" t="s">
        <v>188</v>
      </c>
      <c r="C69" s="7"/>
      <c r="D69" s="8" t="s">
        <v>181</v>
      </c>
      <c r="E69" s="2"/>
      <c r="F69" s="2">
        <f>SUM(F70:F70)</f>
        <v>0</v>
      </c>
      <c r="G69" s="2">
        <f>SUM(G70:G70)</f>
        <v>0</v>
      </c>
      <c r="H69" s="61">
        <f t="shared" si="2"/>
        <v>0</v>
      </c>
    </row>
    <row r="70" spans="1:8" s="63" customFormat="1" ht="33.75" hidden="1">
      <c r="A70" s="179"/>
      <c r="B70" s="7"/>
      <c r="C70" s="9" t="s">
        <v>194</v>
      </c>
      <c r="D70" s="10" t="s">
        <v>53</v>
      </c>
      <c r="E70" s="3"/>
      <c r="F70" s="3"/>
      <c r="G70" s="3"/>
      <c r="H70" s="62">
        <f t="shared" si="2"/>
        <v>0</v>
      </c>
    </row>
    <row r="71" spans="1:8" s="63" customFormat="1" ht="22.5" hidden="1">
      <c r="A71" s="179">
        <v>853</v>
      </c>
      <c r="B71" s="7"/>
      <c r="C71" s="7"/>
      <c r="D71" s="8" t="s">
        <v>157</v>
      </c>
      <c r="E71" s="2"/>
      <c r="F71" s="2">
        <f>SUM(F72)</f>
        <v>0</v>
      </c>
      <c r="G71" s="2">
        <f>SUM(G72)</f>
        <v>0</v>
      </c>
      <c r="H71" s="70">
        <f t="shared" si="2"/>
        <v>0</v>
      </c>
    </row>
    <row r="72" spans="1:8" s="63" customFormat="1" ht="12.75" hidden="1">
      <c r="A72" s="226"/>
      <c r="B72" s="9" t="s">
        <v>201</v>
      </c>
      <c r="C72" s="7"/>
      <c r="D72" s="8" t="s">
        <v>182</v>
      </c>
      <c r="E72" s="2"/>
      <c r="F72" s="2">
        <f>SUM(F73)</f>
        <v>0</v>
      </c>
      <c r="G72" s="2">
        <f>SUM(G73)</f>
        <v>0</v>
      </c>
      <c r="H72" s="70">
        <f t="shared" si="2"/>
        <v>0</v>
      </c>
    </row>
    <row r="73" spans="1:8" s="63" customFormat="1" ht="45" hidden="1">
      <c r="A73" s="227"/>
      <c r="B73" s="9"/>
      <c r="C73" s="9" t="s">
        <v>222</v>
      </c>
      <c r="D73" s="10" t="s">
        <v>178</v>
      </c>
      <c r="E73" s="72"/>
      <c r="F73" s="72"/>
      <c r="G73" s="72"/>
      <c r="H73" s="75">
        <f t="shared" si="2"/>
        <v>0</v>
      </c>
    </row>
    <row r="74" spans="1:8" s="63" customFormat="1" ht="22.5" hidden="1">
      <c r="A74" s="179">
        <v>854</v>
      </c>
      <c r="B74" s="7"/>
      <c r="C74" s="7"/>
      <c r="D74" s="8" t="s">
        <v>158</v>
      </c>
      <c r="E74" s="2"/>
      <c r="F74" s="2">
        <f>SUM(F75)</f>
        <v>0</v>
      </c>
      <c r="G74" s="2">
        <f>SUM(G79)</f>
        <v>0</v>
      </c>
      <c r="H74" s="61">
        <f t="shared" si="2"/>
        <v>0</v>
      </c>
    </row>
    <row r="75" spans="1:8" s="63" customFormat="1" ht="22.5" hidden="1">
      <c r="A75" s="179"/>
      <c r="B75" s="9" t="s">
        <v>200</v>
      </c>
      <c r="C75" s="7"/>
      <c r="D75" s="8" t="s">
        <v>183</v>
      </c>
      <c r="E75" s="2"/>
      <c r="F75" s="2">
        <f>SUM(F76:F76)</f>
        <v>0</v>
      </c>
      <c r="G75" s="2">
        <f>SUM(G76:G76)</f>
        <v>0</v>
      </c>
      <c r="H75" s="61">
        <f>SUM(E75:F75,-IF(ISNUMBER(G75),G75,0))</f>
        <v>0</v>
      </c>
    </row>
    <row r="76" spans="1:8" s="63" customFormat="1" ht="12.75" hidden="1">
      <c r="A76" s="179"/>
      <c r="B76" s="7"/>
      <c r="C76" s="9" t="s">
        <v>193</v>
      </c>
      <c r="D76" s="10" t="s">
        <v>54</v>
      </c>
      <c r="E76" s="3"/>
      <c r="F76" s="3"/>
      <c r="G76" s="3"/>
      <c r="H76" s="62">
        <f>SUM(E76:F76,-IF(ISNUMBER(G76),G76,0))</f>
        <v>0</v>
      </c>
    </row>
    <row r="77" spans="1:8" s="63" customFormat="1" ht="22.5" hidden="1">
      <c r="A77" s="179"/>
      <c r="B77" s="9" t="s">
        <v>211</v>
      </c>
      <c r="C77" s="7"/>
      <c r="D77" s="8" t="s">
        <v>160</v>
      </c>
      <c r="E77" s="2"/>
      <c r="F77" s="2">
        <f>SUM(F78:F78)</f>
        <v>0</v>
      </c>
      <c r="G77" s="2">
        <f>SUM(G78:G78)</f>
        <v>0</v>
      </c>
      <c r="H77" s="61">
        <f>SUM(E77:F77,-IF(ISNUMBER(G77),G77,0))</f>
        <v>0</v>
      </c>
    </row>
    <row r="78" spans="1:8" s="63" customFormat="1" ht="45" hidden="1">
      <c r="A78" s="179"/>
      <c r="B78" s="7"/>
      <c r="C78" s="9" t="s">
        <v>212</v>
      </c>
      <c r="D78" s="10" t="s">
        <v>217</v>
      </c>
      <c r="E78" s="3"/>
      <c r="F78" s="3"/>
      <c r="G78" s="3"/>
      <c r="H78" s="62">
        <f>SUM(E78:F78,-IF(ISNUMBER(G78),G78,0))</f>
        <v>0</v>
      </c>
    </row>
    <row r="79" spans="1:8" s="63" customFormat="1" ht="12.75" hidden="1">
      <c r="A79" s="179"/>
      <c r="B79" s="9" t="s">
        <v>199</v>
      </c>
      <c r="C79" s="7"/>
      <c r="D79" s="8" t="s">
        <v>43</v>
      </c>
      <c r="E79" s="2"/>
      <c r="F79" s="2">
        <f>SUM(F80:F80)</f>
        <v>0</v>
      </c>
      <c r="G79" s="2">
        <f>SUM(G80:G80)</f>
        <v>0</v>
      </c>
      <c r="H79" s="61">
        <f t="shared" si="2"/>
        <v>0</v>
      </c>
    </row>
    <row r="80" spans="1:8" s="63" customFormat="1" ht="12.75" hidden="1">
      <c r="A80" s="179"/>
      <c r="B80" s="7"/>
      <c r="C80" s="9" t="s">
        <v>195</v>
      </c>
      <c r="D80" s="10" t="s">
        <v>73</v>
      </c>
      <c r="E80" s="3"/>
      <c r="F80" s="3"/>
      <c r="G80" s="3"/>
      <c r="H80" s="62">
        <f t="shared" si="2"/>
        <v>0</v>
      </c>
    </row>
    <row r="81" spans="1:8" s="15" customFormat="1" ht="12.75" hidden="1">
      <c r="A81" s="180"/>
      <c r="B81" s="22"/>
      <c r="C81" s="22"/>
      <c r="D81" s="6" t="s">
        <v>9</v>
      </c>
      <c r="E81" s="3"/>
      <c r="F81" s="2">
        <f>SUM(F71,F39,F31,F21,F14,F11)</f>
        <v>0</v>
      </c>
      <c r="G81" s="2">
        <f>SUM(G71,G39,G31,G21,G14,G11)</f>
        <v>0</v>
      </c>
      <c r="H81" s="3"/>
    </row>
    <row r="82" spans="1:8" s="15" customFormat="1" ht="12.75" hidden="1">
      <c r="A82" s="224" t="s">
        <v>10</v>
      </c>
      <c r="B82" s="224"/>
      <c r="C82" s="224"/>
      <c r="D82" s="224"/>
      <c r="E82" s="3"/>
      <c r="F82" s="3"/>
      <c r="G82" s="3"/>
      <c r="H82" s="2">
        <f>SUM(E9,F81,-G81)</f>
        <v>0</v>
      </c>
    </row>
    <row r="83" spans="1:8" s="63" customFormat="1" ht="12.75" hidden="1">
      <c r="A83" s="225"/>
      <c r="B83" s="225"/>
      <c r="C83" s="225"/>
      <c r="D83" s="225"/>
      <c r="E83" s="225"/>
      <c r="F83" s="225"/>
      <c r="G83" s="225"/>
      <c r="H83" s="225"/>
    </row>
    <row r="84" spans="1:8" s="15" customFormat="1" ht="22.5">
      <c r="A84" s="180"/>
      <c r="B84" s="22"/>
      <c r="C84" s="22"/>
      <c r="D84" s="6" t="s">
        <v>11</v>
      </c>
      <c r="E84" s="2">
        <v>64769310</v>
      </c>
      <c r="F84" s="76"/>
      <c r="G84" s="76"/>
      <c r="H84" s="76"/>
    </row>
    <row r="85" spans="1:8" s="15" customFormat="1" ht="18.75" customHeight="1">
      <c r="A85" s="180"/>
      <c r="B85" s="22"/>
      <c r="C85" s="22"/>
      <c r="D85" s="6" t="s">
        <v>12</v>
      </c>
      <c r="E85" s="76"/>
      <c r="F85" s="76"/>
      <c r="G85" s="76"/>
      <c r="H85" s="76"/>
    </row>
    <row r="86" spans="1:8" s="15" customFormat="1" ht="12.75" hidden="1">
      <c r="A86" s="181" t="s">
        <v>229</v>
      </c>
      <c r="B86" s="82"/>
      <c r="C86" s="82"/>
      <c r="D86" s="81" t="s">
        <v>78</v>
      </c>
      <c r="E86" s="84">
        <f>SUM(E87)</f>
        <v>10000</v>
      </c>
      <c r="F86" s="124">
        <f>SUM(F87)</f>
        <v>0</v>
      </c>
      <c r="G86" s="124">
        <f>SUM(G87)</f>
        <v>0</v>
      </c>
      <c r="H86" s="61">
        <f>SUM(E86:F86,-IF(ISNUMBER(G86),G86,0))</f>
        <v>10000</v>
      </c>
    </row>
    <row r="87" spans="1:8" s="15" customFormat="1" ht="33.75" hidden="1">
      <c r="A87" s="216"/>
      <c r="B87" s="83" t="s">
        <v>230</v>
      </c>
      <c r="C87" s="82"/>
      <c r="D87" s="80" t="s">
        <v>79</v>
      </c>
      <c r="E87" s="84">
        <f>SUM(E88:E88)</f>
        <v>10000</v>
      </c>
      <c r="F87" s="124">
        <f>SUM(F88:F88)</f>
        <v>0</v>
      </c>
      <c r="G87" s="124">
        <f>SUM(G88:G88)</f>
        <v>0</v>
      </c>
      <c r="H87" s="61">
        <f>SUM(E87:F87,-IF(ISNUMBER(G87),G87,0))</f>
        <v>10000</v>
      </c>
    </row>
    <row r="88" spans="1:8" s="15" customFormat="1" ht="12.75" hidden="1">
      <c r="A88" s="216"/>
      <c r="B88" s="82"/>
      <c r="C88" s="82">
        <v>4300</v>
      </c>
      <c r="D88" s="118" t="s">
        <v>21</v>
      </c>
      <c r="E88" s="87">
        <v>10000</v>
      </c>
      <c r="F88" s="125"/>
      <c r="G88" s="3"/>
      <c r="H88" s="62">
        <f>SUM(E88:F88,-IF(ISNUMBER(G88),G88,0))</f>
        <v>10000</v>
      </c>
    </row>
    <row r="89" spans="1:8" s="15" customFormat="1" ht="12.75" hidden="1">
      <c r="A89" s="181" t="s">
        <v>226</v>
      </c>
      <c r="B89" s="82"/>
      <c r="C89" s="82"/>
      <c r="D89" s="81" t="s">
        <v>81</v>
      </c>
      <c r="E89" s="84">
        <f>SUM(E90,E93)</f>
        <v>508460</v>
      </c>
      <c r="F89" s="126">
        <f>SUM(F90,F93)</f>
        <v>0</v>
      </c>
      <c r="G89" s="126">
        <f>SUM(G90,G93)</f>
        <v>0</v>
      </c>
      <c r="H89" s="77">
        <f aca="true" t="shared" si="3" ref="H89:H110">SUM(E89:F89,-IF(ISNUMBER(G89),G89,0))</f>
        <v>508460</v>
      </c>
    </row>
    <row r="90" spans="1:8" s="15" customFormat="1" ht="12.75" hidden="1">
      <c r="A90" s="216"/>
      <c r="B90" s="82">
        <v>2001</v>
      </c>
      <c r="C90" s="82"/>
      <c r="D90" s="80" t="s">
        <v>61</v>
      </c>
      <c r="E90" s="84">
        <f>SUM(E91:E92)</f>
        <v>476500</v>
      </c>
      <c r="F90" s="126">
        <f>SUM(F91:F92)</f>
        <v>0</v>
      </c>
      <c r="G90" s="126">
        <f>SUM(G91:G92)</f>
        <v>0</v>
      </c>
      <c r="H90" s="77">
        <f t="shared" si="3"/>
        <v>476500</v>
      </c>
    </row>
    <row r="91" spans="1:8" s="15" customFormat="1" ht="22.5" hidden="1">
      <c r="A91" s="216"/>
      <c r="B91" s="201"/>
      <c r="C91" s="82">
        <v>3030</v>
      </c>
      <c r="D91" s="118" t="s">
        <v>55</v>
      </c>
      <c r="E91" s="87">
        <v>476000</v>
      </c>
      <c r="F91" s="125"/>
      <c r="G91" s="3"/>
      <c r="H91" s="62">
        <f t="shared" si="3"/>
        <v>476000</v>
      </c>
    </row>
    <row r="92" spans="1:8" s="15" customFormat="1" ht="12.75" hidden="1">
      <c r="A92" s="216"/>
      <c r="B92" s="201"/>
      <c r="C92" s="82">
        <v>4300</v>
      </c>
      <c r="D92" s="118" t="s">
        <v>21</v>
      </c>
      <c r="E92" s="87">
        <v>500</v>
      </c>
      <c r="F92" s="124"/>
      <c r="G92" s="2"/>
      <c r="H92" s="121">
        <f t="shared" si="3"/>
        <v>500</v>
      </c>
    </row>
    <row r="93" spans="1:8" s="15" customFormat="1" ht="12.75" hidden="1">
      <c r="A93" s="216"/>
      <c r="B93" s="82">
        <v>2002</v>
      </c>
      <c r="C93" s="82"/>
      <c r="D93" s="80" t="s">
        <v>82</v>
      </c>
      <c r="E93" s="84">
        <f>SUM(E94:E95)</f>
        <v>31960</v>
      </c>
      <c r="F93" s="124">
        <f>SUM(F94:F95)</f>
        <v>0</v>
      </c>
      <c r="G93" s="124">
        <f>SUM(G94:G95)</f>
        <v>0</v>
      </c>
      <c r="H93" s="61">
        <f t="shared" si="3"/>
        <v>31960</v>
      </c>
    </row>
    <row r="94" spans="1:8" s="15" customFormat="1" ht="12.75" hidden="1">
      <c r="A94" s="216"/>
      <c r="B94" s="201"/>
      <c r="C94" s="82">
        <v>4210</v>
      </c>
      <c r="D94" s="118" t="s">
        <v>24</v>
      </c>
      <c r="E94" s="87">
        <v>2000</v>
      </c>
      <c r="F94" s="125"/>
      <c r="G94" s="3"/>
      <c r="H94" s="62">
        <f t="shared" si="3"/>
        <v>2000</v>
      </c>
    </row>
    <row r="95" spans="1:8" s="15" customFormat="1" ht="12.75" hidden="1">
      <c r="A95" s="216"/>
      <c r="B95" s="201"/>
      <c r="C95" s="82">
        <v>4300</v>
      </c>
      <c r="D95" s="118" t="s">
        <v>21</v>
      </c>
      <c r="E95" s="87">
        <v>29960</v>
      </c>
      <c r="F95" s="125"/>
      <c r="G95" s="3"/>
      <c r="H95" s="62">
        <f t="shared" si="3"/>
        <v>29960</v>
      </c>
    </row>
    <row r="96" spans="1:8" s="15" customFormat="1" ht="12.75" hidden="1">
      <c r="A96" s="138">
        <v>600</v>
      </c>
      <c r="B96" s="82"/>
      <c r="C96" s="82"/>
      <c r="D96" s="80" t="s">
        <v>83</v>
      </c>
      <c r="E96" s="84">
        <f>SUM(E97)</f>
        <v>8095036</v>
      </c>
      <c r="F96" s="124">
        <f>SUM(F97)</f>
        <v>0</v>
      </c>
      <c r="G96" s="124">
        <f>SUM(G97)</f>
        <v>0</v>
      </c>
      <c r="H96" s="61">
        <f t="shared" si="3"/>
        <v>8095036</v>
      </c>
    </row>
    <row r="97" spans="1:8" s="15" customFormat="1" ht="12.75" hidden="1">
      <c r="A97" s="217"/>
      <c r="B97" s="89">
        <v>60014</v>
      </c>
      <c r="C97" s="82"/>
      <c r="D97" s="80" t="s">
        <v>62</v>
      </c>
      <c r="E97" s="84">
        <f>SUM(E98:E125)</f>
        <v>8095036</v>
      </c>
      <c r="F97" s="124">
        <f>SUM(F98:F125)</f>
        <v>0</v>
      </c>
      <c r="G97" s="124">
        <f>SUM(G98:G125)</f>
        <v>0</v>
      </c>
      <c r="H97" s="61">
        <f t="shared" si="3"/>
        <v>8095036</v>
      </c>
    </row>
    <row r="98" spans="1:8" s="15" customFormat="1" ht="33.75" hidden="1">
      <c r="A98" s="218"/>
      <c r="B98" s="89"/>
      <c r="C98" s="91">
        <v>2310</v>
      </c>
      <c r="D98" s="118" t="s">
        <v>84</v>
      </c>
      <c r="E98" s="87">
        <v>169800</v>
      </c>
      <c r="F98" s="125"/>
      <c r="G98" s="3"/>
      <c r="H98" s="62">
        <f t="shared" si="3"/>
        <v>169800</v>
      </c>
    </row>
    <row r="99" spans="1:8" s="15" customFormat="1" ht="22.5" hidden="1">
      <c r="A99" s="144"/>
      <c r="B99" s="92"/>
      <c r="C99" s="91">
        <v>3020</v>
      </c>
      <c r="D99" s="118" t="s">
        <v>57</v>
      </c>
      <c r="E99" s="87">
        <v>19264</v>
      </c>
      <c r="F99" s="125"/>
      <c r="G99" s="3"/>
      <c r="H99" s="62">
        <f t="shared" si="3"/>
        <v>19264</v>
      </c>
    </row>
    <row r="100" spans="1:8" s="15" customFormat="1" ht="22.5" hidden="1">
      <c r="A100" s="144"/>
      <c r="B100" s="92"/>
      <c r="C100" s="91">
        <v>4010</v>
      </c>
      <c r="D100" s="118" t="s">
        <v>19</v>
      </c>
      <c r="E100" s="87">
        <v>704961</v>
      </c>
      <c r="F100" s="125"/>
      <c r="G100" s="3"/>
      <c r="H100" s="62">
        <f t="shared" si="3"/>
        <v>704961</v>
      </c>
    </row>
    <row r="101" spans="1:8" s="15" customFormat="1" ht="12.75" hidden="1">
      <c r="A101" s="144"/>
      <c r="B101" s="92"/>
      <c r="C101" s="91">
        <v>4040</v>
      </c>
      <c r="D101" s="118" t="s">
        <v>85</v>
      </c>
      <c r="E101" s="87">
        <v>48568</v>
      </c>
      <c r="F101" s="125"/>
      <c r="G101" s="3"/>
      <c r="H101" s="62">
        <f t="shared" si="3"/>
        <v>48568</v>
      </c>
    </row>
    <row r="102" spans="1:8" s="15" customFormat="1" ht="12.75" hidden="1">
      <c r="A102" s="144"/>
      <c r="B102" s="92"/>
      <c r="C102" s="91">
        <v>4110</v>
      </c>
      <c r="D102" s="118" t="s">
        <v>80</v>
      </c>
      <c r="E102" s="87">
        <v>108822</v>
      </c>
      <c r="F102" s="125"/>
      <c r="G102" s="3"/>
      <c r="H102" s="62">
        <f t="shared" si="3"/>
        <v>108822</v>
      </c>
    </row>
    <row r="103" spans="1:8" s="15" customFormat="1" ht="12.75" hidden="1">
      <c r="A103" s="144"/>
      <c r="B103" s="92"/>
      <c r="C103" s="91">
        <v>4120</v>
      </c>
      <c r="D103" s="118" t="s">
        <v>22</v>
      </c>
      <c r="E103" s="87">
        <v>17113</v>
      </c>
      <c r="F103" s="125"/>
      <c r="G103" s="3"/>
      <c r="H103" s="62">
        <f t="shared" si="3"/>
        <v>17113</v>
      </c>
    </row>
    <row r="104" spans="1:8" s="15" customFormat="1" ht="33.75" hidden="1">
      <c r="A104" s="144"/>
      <c r="B104" s="92"/>
      <c r="C104" s="91">
        <v>4140</v>
      </c>
      <c r="D104" s="118" t="s">
        <v>86</v>
      </c>
      <c r="E104" s="87">
        <v>4000</v>
      </c>
      <c r="F104" s="125"/>
      <c r="G104" s="3"/>
      <c r="H104" s="62">
        <f>SUM(E104:F104,-IF(ISNUMBER(G104),G104,0))</f>
        <v>4000</v>
      </c>
    </row>
    <row r="105" spans="1:8" s="15" customFormat="1" ht="12.75" hidden="1">
      <c r="A105" s="144"/>
      <c r="B105" s="92"/>
      <c r="C105" s="91">
        <v>4170</v>
      </c>
      <c r="D105" s="118" t="s">
        <v>18</v>
      </c>
      <c r="E105" s="87">
        <v>4500</v>
      </c>
      <c r="F105" s="126"/>
      <c r="G105" s="127"/>
      <c r="H105" s="121">
        <f>SUM(E105:F105,-IF(ISNUMBER(G105),G105,0))</f>
        <v>4500</v>
      </c>
    </row>
    <row r="106" spans="1:8" s="15" customFormat="1" ht="12.75" hidden="1">
      <c r="A106" s="144"/>
      <c r="B106" s="92"/>
      <c r="C106" s="91">
        <v>4210</v>
      </c>
      <c r="D106" s="118" t="s">
        <v>24</v>
      </c>
      <c r="E106" s="87">
        <v>322930</v>
      </c>
      <c r="F106" s="125"/>
      <c r="G106" s="3"/>
      <c r="H106" s="121">
        <f t="shared" si="3"/>
        <v>322930</v>
      </c>
    </row>
    <row r="107" spans="1:8" s="20" customFormat="1" ht="12.75" hidden="1">
      <c r="A107" s="144"/>
      <c r="B107" s="92"/>
      <c r="C107" s="91">
        <v>4260</v>
      </c>
      <c r="D107" s="118" t="s">
        <v>42</v>
      </c>
      <c r="E107" s="87">
        <v>15600</v>
      </c>
      <c r="F107" s="124"/>
      <c r="G107" s="2"/>
      <c r="H107" s="121">
        <f t="shared" si="3"/>
        <v>15600</v>
      </c>
    </row>
    <row r="108" spans="1:8" s="20" customFormat="1" ht="12.75" hidden="1">
      <c r="A108" s="144"/>
      <c r="B108" s="92"/>
      <c r="C108" s="91">
        <v>4270</v>
      </c>
      <c r="D108" s="118" t="s">
        <v>20</v>
      </c>
      <c r="E108" s="87">
        <v>2184630</v>
      </c>
      <c r="F108" s="124"/>
      <c r="G108" s="2"/>
      <c r="H108" s="121">
        <f t="shared" si="3"/>
        <v>2184630</v>
      </c>
    </row>
    <row r="109" spans="1:8" s="20" customFormat="1" ht="12.75" hidden="1">
      <c r="A109" s="144"/>
      <c r="B109" s="92"/>
      <c r="C109" s="91">
        <v>4280</v>
      </c>
      <c r="D109" s="118" t="s">
        <v>46</v>
      </c>
      <c r="E109" s="86">
        <v>1500</v>
      </c>
      <c r="F109" s="125"/>
      <c r="G109" s="3"/>
      <c r="H109" s="62">
        <f t="shared" si="3"/>
        <v>1500</v>
      </c>
    </row>
    <row r="110" spans="1:8" s="20" customFormat="1" ht="12.75" hidden="1">
      <c r="A110" s="144"/>
      <c r="B110" s="92"/>
      <c r="C110" s="91">
        <v>4300</v>
      </c>
      <c r="D110" s="118" t="s">
        <v>21</v>
      </c>
      <c r="E110" s="87">
        <v>1154188</v>
      </c>
      <c r="F110" s="125"/>
      <c r="G110" s="3"/>
      <c r="H110" s="62">
        <f t="shared" si="3"/>
        <v>1154188</v>
      </c>
    </row>
    <row r="111" spans="1:8" s="20" customFormat="1" ht="12.75" hidden="1">
      <c r="A111" s="144"/>
      <c r="B111" s="92"/>
      <c r="C111" s="91">
        <v>4350</v>
      </c>
      <c r="D111" s="118" t="s">
        <v>68</v>
      </c>
      <c r="E111" s="87">
        <v>972</v>
      </c>
      <c r="F111" s="124"/>
      <c r="G111" s="2"/>
      <c r="H111" s="121">
        <f aca="true" t="shared" si="4" ref="H111:H116">SUM(E111:F111,-IF(ISNUMBER(G111),G111,0))</f>
        <v>972</v>
      </c>
    </row>
    <row r="112" spans="1:8" s="65" customFormat="1" ht="33.75" hidden="1">
      <c r="A112" s="144"/>
      <c r="B112" s="92"/>
      <c r="C112" s="91">
        <v>4360</v>
      </c>
      <c r="D112" s="118" t="s">
        <v>87</v>
      </c>
      <c r="E112" s="87">
        <v>5020</v>
      </c>
      <c r="F112" s="125"/>
      <c r="G112" s="3"/>
      <c r="H112" s="62">
        <f t="shared" si="4"/>
        <v>5020</v>
      </c>
    </row>
    <row r="113" spans="1:8" s="65" customFormat="1" ht="33.75" hidden="1">
      <c r="A113" s="144"/>
      <c r="B113" s="92"/>
      <c r="C113" s="91">
        <v>4370</v>
      </c>
      <c r="D113" s="118" t="s">
        <v>88</v>
      </c>
      <c r="E113" s="87">
        <v>6500</v>
      </c>
      <c r="F113" s="125"/>
      <c r="G113" s="3"/>
      <c r="H113" s="62">
        <f t="shared" si="4"/>
        <v>6500</v>
      </c>
    </row>
    <row r="114" spans="1:8" s="65" customFormat="1" ht="22.5" hidden="1">
      <c r="A114" s="144"/>
      <c r="B114" s="92"/>
      <c r="C114" s="91">
        <v>4390</v>
      </c>
      <c r="D114" s="128" t="s">
        <v>107</v>
      </c>
      <c r="E114" s="87">
        <v>5000</v>
      </c>
      <c r="F114" s="125"/>
      <c r="G114" s="3"/>
      <c r="H114" s="62">
        <f t="shared" si="4"/>
        <v>5000</v>
      </c>
    </row>
    <row r="115" spans="1:8" s="65" customFormat="1" ht="22.5" hidden="1">
      <c r="A115" s="144"/>
      <c r="B115" s="92"/>
      <c r="C115" s="91">
        <v>4400</v>
      </c>
      <c r="D115" s="118" t="s">
        <v>89</v>
      </c>
      <c r="E115" s="87">
        <v>18120</v>
      </c>
      <c r="F115" s="124"/>
      <c r="G115" s="2"/>
      <c r="H115" s="121">
        <f t="shared" si="4"/>
        <v>18120</v>
      </c>
    </row>
    <row r="116" spans="1:8" s="65" customFormat="1" ht="12.75" hidden="1">
      <c r="A116" s="144"/>
      <c r="B116" s="92"/>
      <c r="C116" s="91">
        <v>4410</v>
      </c>
      <c r="D116" s="118" t="s">
        <v>39</v>
      </c>
      <c r="E116" s="87">
        <v>9400</v>
      </c>
      <c r="F116" s="125"/>
      <c r="G116" s="3"/>
      <c r="H116" s="121">
        <f t="shared" si="4"/>
        <v>9400</v>
      </c>
    </row>
    <row r="117" spans="1:8" s="15" customFormat="1" ht="12.75" hidden="1">
      <c r="A117" s="144"/>
      <c r="B117" s="92"/>
      <c r="C117" s="91">
        <v>4430</v>
      </c>
      <c r="D117" s="118" t="s">
        <v>26</v>
      </c>
      <c r="E117" s="87">
        <v>8164</v>
      </c>
      <c r="F117" s="124"/>
      <c r="G117" s="2"/>
      <c r="H117" s="121">
        <f aca="true" t="shared" si="5" ref="H117:H138">SUM(E117:F117,-IF(ISNUMBER(G117),G117,0))</f>
        <v>8164</v>
      </c>
    </row>
    <row r="118" spans="1:8" s="15" customFormat="1" ht="22.5" hidden="1">
      <c r="A118" s="144"/>
      <c r="B118" s="92"/>
      <c r="C118" s="91">
        <v>4440</v>
      </c>
      <c r="D118" s="118" t="s">
        <v>69</v>
      </c>
      <c r="E118" s="87">
        <v>26997</v>
      </c>
      <c r="F118" s="124"/>
      <c r="G118" s="2"/>
      <c r="H118" s="121">
        <f t="shared" si="5"/>
        <v>26997</v>
      </c>
    </row>
    <row r="119" spans="1:8" s="15" customFormat="1" ht="12.75" hidden="1">
      <c r="A119" s="144"/>
      <c r="B119" s="92"/>
      <c r="C119" s="91">
        <v>4480</v>
      </c>
      <c r="D119" s="118" t="s">
        <v>90</v>
      </c>
      <c r="E119" s="87">
        <v>5577</v>
      </c>
      <c r="F119" s="125"/>
      <c r="G119" s="3"/>
      <c r="H119" s="62">
        <f t="shared" si="5"/>
        <v>5577</v>
      </c>
    </row>
    <row r="120" spans="1:8" s="15" customFormat="1" ht="22.5" hidden="1">
      <c r="A120" s="144"/>
      <c r="B120" s="92"/>
      <c r="C120" s="91">
        <v>4700</v>
      </c>
      <c r="D120" s="118" t="s">
        <v>91</v>
      </c>
      <c r="E120" s="87">
        <v>9210</v>
      </c>
      <c r="F120" s="125"/>
      <c r="G120" s="3"/>
      <c r="H120" s="62">
        <f t="shared" si="5"/>
        <v>9210</v>
      </c>
    </row>
    <row r="121" spans="1:8" s="15" customFormat="1" ht="33.75" hidden="1">
      <c r="A121" s="144"/>
      <c r="B121" s="92"/>
      <c r="C121" s="91">
        <v>4740</v>
      </c>
      <c r="D121" s="118" t="s">
        <v>92</v>
      </c>
      <c r="E121" s="86">
        <v>820</v>
      </c>
      <c r="F121" s="125"/>
      <c r="G121" s="3"/>
      <c r="H121" s="62">
        <f t="shared" si="5"/>
        <v>820</v>
      </c>
    </row>
    <row r="122" spans="1:8" s="15" customFormat="1" ht="22.5" hidden="1">
      <c r="A122" s="144"/>
      <c r="B122" s="92"/>
      <c r="C122" s="91">
        <v>4750</v>
      </c>
      <c r="D122" s="118" t="s">
        <v>93</v>
      </c>
      <c r="E122" s="87">
        <v>8000</v>
      </c>
      <c r="F122" s="125"/>
      <c r="G122" s="3"/>
      <c r="H122" s="62">
        <f t="shared" si="5"/>
        <v>8000</v>
      </c>
    </row>
    <row r="123" spans="1:8" s="15" customFormat="1" ht="22.5" hidden="1">
      <c r="A123" s="144"/>
      <c r="B123" s="92"/>
      <c r="C123" s="91">
        <v>6050</v>
      </c>
      <c r="D123" s="118" t="s">
        <v>58</v>
      </c>
      <c r="E123" s="87">
        <v>235000</v>
      </c>
      <c r="F123" s="125"/>
      <c r="G123" s="3"/>
      <c r="H123" s="62">
        <f t="shared" si="5"/>
        <v>235000</v>
      </c>
    </row>
    <row r="124" spans="1:8" s="15" customFormat="1" ht="22.5" hidden="1">
      <c r="A124" s="144"/>
      <c r="B124" s="92"/>
      <c r="C124" s="91">
        <v>6058</v>
      </c>
      <c r="D124" s="118" t="s">
        <v>58</v>
      </c>
      <c r="E124" s="87">
        <v>1861880</v>
      </c>
      <c r="F124" s="125"/>
      <c r="G124" s="3"/>
      <c r="H124" s="62">
        <f t="shared" si="5"/>
        <v>1861880</v>
      </c>
    </row>
    <row r="125" spans="1:8" s="15" customFormat="1" ht="22.5" hidden="1">
      <c r="A125" s="144"/>
      <c r="B125" s="92"/>
      <c r="C125" s="91">
        <v>6059</v>
      </c>
      <c r="D125" s="118" t="s">
        <v>58</v>
      </c>
      <c r="E125" s="87">
        <v>1138500</v>
      </c>
      <c r="F125" s="125"/>
      <c r="G125" s="3"/>
      <c r="H125" s="62">
        <f t="shared" si="5"/>
        <v>1138500</v>
      </c>
    </row>
    <row r="126" spans="1:8" s="15" customFormat="1" ht="12.75">
      <c r="A126" s="129">
        <v>700</v>
      </c>
      <c r="B126" s="129"/>
      <c r="C126" s="130"/>
      <c r="D126" s="131" t="s">
        <v>95</v>
      </c>
      <c r="E126" s="132">
        <f>SUM(E127)</f>
        <v>141395</v>
      </c>
      <c r="F126" s="133">
        <f>SUM(F127)</f>
        <v>29452</v>
      </c>
      <c r="G126" s="133">
        <f>SUM(G127)</f>
        <v>29452</v>
      </c>
      <c r="H126" s="134">
        <f t="shared" si="5"/>
        <v>141395</v>
      </c>
    </row>
    <row r="127" spans="1:8" s="20" customFormat="1" ht="22.5">
      <c r="A127" s="138"/>
      <c r="B127" s="135">
        <v>70005</v>
      </c>
      <c r="C127" s="129"/>
      <c r="D127" s="136" t="s">
        <v>47</v>
      </c>
      <c r="E127" s="132">
        <f>SUM(E128:E138)</f>
        <v>141395</v>
      </c>
      <c r="F127" s="137">
        <f>SUM(F128:F139)</f>
        <v>29452</v>
      </c>
      <c r="G127" s="137">
        <f>SUM(G128:G139)</f>
        <v>29452</v>
      </c>
      <c r="H127" s="134">
        <f t="shared" si="5"/>
        <v>141395</v>
      </c>
    </row>
    <row r="128" spans="1:8" s="20" customFormat="1" ht="12.75">
      <c r="A128" s="182"/>
      <c r="B128" s="138"/>
      <c r="C128" s="139">
        <v>4110</v>
      </c>
      <c r="D128" s="140" t="s">
        <v>80</v>
      </c>
      <c r="E128" s="141">
        <v>3579</v>
      </c>
      <c r="F128" s="142">
        <v>0</v>
      </c>
      <c r="G128" s="143">
        <v>3579</v>
      </c>
      <c r="H128" s="73">
        <f t="shared" si="5"/>
        <v>0</v>
      </c>
    </row>
    <row r="129" spans="1:8" s="20" customFormat="1" ht="12.75">
      <c r="A129" s="182"/>
      <c r="B129" s="144"/>
      <c r="C129" s="139">
        <v>4120</v>
      </c>
      <c r="D129" s="140" t="s">
        <v>22</v>
      </c>
      <c r="E129" s="141">
        <v>516</v>
      </c>
      <c r="F129" s="142">
        <v>0</v>
      </c>
      <c r="G129" s="143">
        <v>516</v>
      </c>
      <c r="H129" s="73">
        <f t="shared" si="5"/>
        <v>0</v>
      </c>
    </row>
    <row r="130" spans="1:8" s="15" customFormat="1" ht="12.75">
      <c r="A130" s="182"/>
      <c r="B130" s="144"/>
      <c r="C130" s="139">
        <v>4170</v>
      </c>
      <c r="D130" s="140" t="s">
        <v>18</v>
      </c>
      <c r="E130" s="141">
        <v>20905</v>
      </c>
      <c r="F130" s="145">
        <v>0</v>
      </c>
      <c r="G130" s="146">
        <v>20905</v>
      </c>
      <c r="H130" s="73">
        <f t="shared" si="5"/>
        <v>0</v>
      </c>
    </row>
    <row r="131" spans="1:8" s="15" customFormat="1" ht="12.75">
      <c r="A131" s="182"/>
      <c r="B131" s="144"/>
      <c r="C131" s="139">
        <v>4270</v>
      </c>
      <c r="D131" s="140" t="s">
        <v>20</v>
      </c>
      <c r="E131" s="141">
        <v>22024</v>
      </c>
      <c r="F131" s="145">
        <v>0</v>
      </c>
      <c r="G131" s="146">
        <v>3476</v>
      </c>
      <c r="H131" s="73">
        <f t="shared" si="5"/>
        <v>18548</v>
      </c>
    </row>
    <row r="132" spans="1:8" s="15" customFormat="1" ht="12.75">
      <c r="A132" s="182"/>
      <c r="B132" s="144"/>
      <c r="C132" s="139">
        <v>4300</v>
      </c>
      <c r="D132" s="140" t="s">
        <v>21</v>
      </c>
      <c r="E132" s="147">
        <v>38500</v>
      </c>
      <c r="F132" s="145">
        <v>3000</v>
      </c>
      <c r="G132" s="145">
        <v>0</v>
      </c>
      <c r="H132" s="73">
        <f t="shared" si="5"/>
        <v>41500</v>
      </c>
    </row>
    <row r="133" spans="1:8" s="15" customFormat="1" ht="22.5">
      <c r="A133" s="182"/>
      <c r="B133" s="144"/>
      <c r="C133" s="139">
        <v>4390</v>
      </c>
      <c r="D133" s="148" t="s">
        <v>107</v>
      </c>
      <c r="E133" s="147">
        <v>976</v>
      </c>
      <c r="F133" s="145">
        <v>0</v>
      </c>
      <c r="G133" s="145">
        <v>976</v>
      </c>
      <c r="H133" s="73">
        <f t="shared" si="5"/>
        <v>0</v>
      </c>
    </row>
    <row r="134" spans="1:8" s="15" customFormat="1" ht="33.75" hidden="1">
      <c r="A134" s="182"/>
      <c r="B134" s="144"/>
      <c r="C134" s="139">
        <v>4400</v>
      </c>
      <c r="D134" s="148" t="s">
        <v>231</v>
      </c>
      <c r="E134" s="147">
        <v>8500</v>
      </c>
      <c r="F134" s="145">
        <v>0</v>
      </c>
      <c r="G134" s="146">
        <v>0</v>
      </c>
      <c r="H134" s="73">
        <f t="shared" si="5"/>
        <v>8500</v>
      </c>
    </row>
    <row r="135" spans="1:8" s="15" customFormat="1" ht="12.75">
      <c r="A135" s="182"/>
      <c r="B135" s="144"/>
      <c r="C135" s="139">
        <v>4430</v>
      </c>
      <c r="D135" s="140" t="s">
        <v>26</v>
      </c>
      <c r="E135" s="147">
        <v>38395</v>
      </c>
      <c r="F135" s="145">
        <v>1452</v>
      </c>
      <c r="G135" s="145">
        <v>0</v>
      </c>
      <c r="H135" s="73">
        <f t="shared" si="5"/>
        <v>39847</v>
      </c>
    </row>
    <row r="136" spans="1:8" s="15" customFormat="1" ht="12.75" hidden="1">
      <c r="A136" s="182"/>
      <c r="B136" s="144"/>
      <c r="C136" s="139">
        <v>4480</v>
      </c>
      <c r="D136" s="140" t="s">
        <v>90</v>
      </c>
      <c r="E136" s="147">
        <v>5000</v>
      </c>
      <c r="F136" s="145"/>
      <c r="G136" s="146"/>
      <c r="H136" s="73">
        <f t="shared" si="5"/>
        <v>5000</v>
      </c>
    </row>
    <row r="137" spans="1:8" s="15" customFormat="1" ht="22.5" customHeight="1">
      <c r="A137" s="182"/>
      <c r="B137" s="144"/>
      <c r="C137" s="139">
        <v>4590</v>
      </c>
      <c r="D137" s="149" t="s">
        <v>246</v>
      </c>
      <c r="E137" s="147">
        <v>0</v>
      </c>
      <c r="F137" s="145">
        <v>25000</v>
      </c>
      <c r="G137" s="145">
        <v>0</v>
      </c>
      <c r="H137" s="73">
        <f t="shared" si="5"/>
        <v>25000</v>
      </c>
    </row>
    <row r="138" spans="1:8" s="15" customFormat="1" ht="22.5" hidden="1">
      <c r="A138" s="182"/>
      <c r="B138" s="144"/>
      <c r="C138" s="139">
        <v>4610</v>
      </c>
      <c r="D138" s="148" t="s">
        <v>228</v>
      </c>
      <c r="E138" s="147">
        <v>3000</v>
      </c>
      <c r="F138" s="145"/>
      <c r="G138" s="145"/>
      <c r="H138" s="73">
        <f t="shared" si="5"/>
        <v>3000</v>
      </c>
    </row>
    <row r="139" spans="1:8" s="15" customFormat="1" ht="22.5" hidden="1">
      <c r="A139" s="183"/>
      <c r="B139" s="150"/>
      <c r="C139" s="139">
        <v>4750</v>
      </c>
      <c r="D139" s="140" t="s">
        <v>93</v>
      </c>
      <c r="E139" s="147"/>
      <c r="F139" s="145"/>
      <c r="G139" s="146"/>
      <c r="H139" s="73">
        <f>SUM(E139:F139,-IF(ISNUMBER(G139),G139,0))</f>
        <v>0</v>
      </c>
    </row>
    <row r="140" spans="1:8" s="15" customFormat="1" ht="12.75" hidden="1">
      <c r="A140" s="129">
        <v>710</v>
      </c>
      <c r="B140" s="129"/>
      <c r="C140" s="129"/>
      <c r="D140" s="136" t="s">
        <v>96</v>
      </c>
      <c r="E140" s="132">
        <f>SUM(E141,E143,E145,E161)</f>
        <v>315277</v>
      </c>
      <c r="F140" s="133">
        <f>SUM(F141,F143,F145,F161)</f>
        <v>0</v>
      </c>
      <c r="G140" s="133">
        <f>SUM(G141,G143,G145,G161)</f>
        <v>0</v>
      </c>
      <c r="H140" s="134">
        <f>SUM(E140:F140,-IF(ISNUMBER(G140),G140,0))</f>
        <v>315277</v>
      </c>
    </row>
    <row r="141" spans="1:8" s="15" customFormat="1" ht="16.5" customHeight="1" hidden="1">
      <c r="A141" s="138"/>
      <c r="B141" s="139">
        <v>71013</v>
      </c>
      <c r="C141" s="129"/>
      <c r="D141" s="136" t="s">
        <v>97</v>
      </c>
      <c r="E141" s="132">
        <f>SUM(E142)</f>
        <v>40000</v>
      </c>
      <c r="F141" s="133">
        <f>SUM(F142)</f>
        <v>0</v>
      </c>
      <c r="G141" s="133">
        <f>SUM(G142)</f>
        <v>0</v>
      </c>
      <c r="H141" s="134">
        <f>SUM(E141:F141,-IF(ISNUMBER(G141),G141,0))</f>
        <v>40000</v>
      </c>
    </row>
    <row r="142" spans="1:8" s="15" customFormat="1" ht="12.75" hidden="1">
      <c r="A142" s="144"/>
      <c r="B142" s="139"/>
      <c r="C142" s="129">
        <v>4300</v>
      </c>
      <c r="D142" s="140" t="s">
        <v>21</v>
      </c>
      <c r="E142" s="147">
        <v>40000</v>
      </c>
      <c r="F142" s="142"/>
      <c r="G142" s="143"/>
      <c r="H142" s="73">
        <f>SUM(E142:F142,-IF(ISNUMBER(G142),G142,0))</f>
        <v>40000</v>
      </c>
    </row>
    <row r="143" spans="1:8" s="15" customFormat="1" ht="22.5" hidden="1">
      <c r="A143" s="144"/>
      <c r="B143" s="139">
        <v>71014</v>
      </c>
      <c r="C143" s="129"/>
      <c r="D143" s="136" t="s">
        <v>98</v>
      </c>
      <c r="E143" s="132">
        <f>SUM(E144)</f>
        <v>10000</v>
      </c>
      <c r="F143" s="133">
        <f>SUM(F144)</f>
        <v>0</v>
      </c>
      <c r="G143" s="133">
        <f>SUM(G144)</f>
        <v>0</v>
      </c>
      <c r="H143" s="134">
        <f>SUM(E143:F143,-IF(ISNUMBER(G143),G143,0))</f>
        <v>10000</v>
      </c>
    </row>
    <row r="144" spans="1:8" s="15" customFormat="1" ht="12.75" hidden="1">
      <c r="A144" s="144"/>
      <c r="B144" s="139"/>
      <c r="C144" s="129">
        <v>4300</v>
      </c>
      <c r="D144" s="140" t="s">
        <v>21</v>
      </c>
      <c r="E144" s="147">
        <v>10000</v>
      </c>
      <c r="F144" s="142"/>
      <c r="G144" s="143"/>
      <c r="H144" s="73">
        <f aca="true" t="shared" si="6" ref="H144:H154">SUM(E144:F144,-IF(ISNUMBER(G144),G144,0))</f>
        <v>10000</v>
      </c>
    </row>
    <row r="145" spans="1:8" s="15" customFormat="1" ht="12.75" hidden="1">
      <c r="A145" s="144"/>
      <c r="B145" s="135">
        <v>71015</v>
      </c>
      <c r="C145" s="129"/>
      <c r="D145" s="136" t="s">
        <v>99</v>
      </c>
      <c r="E145" s="132">
        <f>SUM(E146:E160)</f>
        <v>264277</v>
      </c>
      <c r="F145" s="133">
        <f>SUM(F146:F160)</f>
        <v>0</v>
      </c>
      <c r="G145" s="133">
        <f>SUM(G146:G160)</f>
        <v>0</v>
      </c>
      <c r="H145" s="134">
        <f t="shared" si="6"/>
        <v>264277</v>
      </c>
    </row>
    <row r="146" spans="1:8" s="15" customFormat="1" ht="22.5" hidden="1">
      <c r="A146" s="182"/>
      <c r="B146" s="138"/>
      <c r="C146" s="139">
        <v>4010</v>
      </c>
      <c r="D146" s="140" t="s">
        <v>19</v>
      </c>
      <c r="E146" s="147">
        <v>53800</v>
      </c>
      <c r="F146" s="142"/>
      <c r="G146" s="143"/>
      <c r="H146" s="73">
        <f t="shared" si="6"/>
        <v>53800</v>
      </c>
    </row>
    <row r="147" spans="1:8" s="15" customFormat="1" ht="22.5" hidden="1">
      <c r="A147" s="182"/>
      <c r="B147" s="144"/>
      <c r="C147" s="139">
        <v>4020</v>
      </c>
      <c r="D147" s="140" t="s">
        <v>66</v>
      </c>
      <c r="E147" s="147">
        <v>124000</v>
      </c>
      <c r="F147" s="142"/>
      <c r="G147" s="143"/>
      <c r="H147" s="73">
        <f t="shared" si="6"/>
        <v>124000</v>
      </c>
    </row>
    <row r="148" spans="1:8" s="15" customFormat="1" ht="12.75" hidden="1">
      <c r="A148" s="182"/>
      <c r="B148" s="144"/>
      <c r="C148" s="139">
        <v>4040</v>
      </c>
      <c r="D148" s="140" t="s">
        <v>100</v>
      </c>
      <c r="E148" s="147">
        <v>10000</v>
      </c>
      <c r="F148" s="142"/>
      <c r="G148" s="143"/>
      <c r="H148" s="73">
        <f t="shared" si="6"/>
        <v>10000</v>
      </c>
    </row>
    <row r="149" spans="1:8" s="15" customFormat="1" ht="12.75" hidden="1">
      <c r="A149" s="182"/>
      <c r="B149" s="144"/>
      <c r="C149" s="139">
        <v>4110</v>
      </c>
      <c r="D149" s="140" t="s">
        <v>80</v>
      </c>
      <c r="E149" s="147">
        <v>31000</v>
      </c>
      <c r="F149" s="142"/>
      <c r="G149" s="143"/>
      <c r="H149" s="73">
        <f t="shared" si="6"/>
        <v>31000</v>
      </c>
    </row>
    <row r="150" spans="1:8" s="15" customFormat="1" ht="12.75" hidden="1">
      <c r="A150" s="182"/>
      <c r="B150" s="144"/>
      <c r="C150" s="139">
        <v>4120</v>
      </c>
      <c r="D150" s="140" t="s">
        <v>22</v>
      </c>
      <c r="E150" s="147">
        <v>4200</v>
      </c>
      <c r="F150" s="142"/>
      <c r="G150" s="143"/>
      <c r="H150" s="73">
        <f t="shared" si="6"/>
        <v>4200</v>
      </c>
    </row>
    <row r="151" spans="1:8" s="15" customFormat="1" ht="12.75" hidden="1">
      <c r="A151" s="182"/>
      <c r="B151" s="144"/>
      <c r="C151" s="139">
        <v>4170</v>
      </c>
      <c r="D151" s="140" t="s">
        <v>18</v>
      </c>
      <c r="E151" s="147">
        <v>2400</v>
      </c>
      <c r="F151" s="133"/>
      <c r="G151" s="133"/>
      <c r="H151" s="73">
        <f t="shared" si="6"/>
        <v>2400</v>
      </c>
    </row>
    <row r="152" spans="1:8" s="15" customFormat="1" ht="12.75" hidden="1">
      <c r="A152" s="182"/>
      <c r="B152" s="144"/>
      <c r="C152" s="139">
        <v>4210</v>
      </c>
      <c r="D152" s="140" t="s">
        <v>24</v>
      </c>
      <c r="E152" s="147">
        <v>1877</v>
      </c>
      <c r="F152" s="142"/>
      <c r="G152" s="143"/>
      <c r="H152" s="73">
        <f t="shared" si="6"/>
        <v>1877</v>
      </c>
    </row>
    <row r="153" spans="1:8" s="20" customFormat="1" ht="12.75" hidden="1">
      <c r="A153" s="182"/>
      <c r="B153" s="144"/>
      <c r="C153" s="139">
        <v>4270</v>
      </c>
      <c r="D153" s="140" t="s">
        <v>20</v>
      </c>
      <c r="E153" s="147"/>
      <c r="F153" s="137"/>
      <c r="G153" s="137"/>
      <c r="H153" s="73">
        <f t="shared" si="6"/>
        <v>0</v>
      </c>
    </row>
    <row r="154" spans="1:8" s="20" customFormat="1" ht="12.75" hidden="1">
      <c r="A154" s="182"/>
      <c r="B154" s="144"/>
      <c r="C154" s="139">
        <v>4300</v>
      </c>
      <c r="D154" s="140" t="s">
        <v>21</v>
      </c>
      <c r="E154" s="147">
        <v>19200</v>
      </c>
      <c r="F154" s="133"/>
      <c r="G154" s="133"/>
      <c r="H154" s="73">
        <f t="shared" si="6"/>
        <v>19200</v>
      </c>
    </row>
    <row r="155" spans="1:8" s="20" customFormat="1" ht="33.75" hidden="1">
      <c r="A155" s="182"/>
      <c r="B155" s="144"/>
      <c r="C155" s="139">
        <v>4370</v>
      </c>
      <c r="D155" s="151" t="s">
        <v>232</v>
      </c>
      <c r="E155" s="147">
        <v>7200</v>
      </c>
      <c r="F155" s="142"/>
      <c r="G155" s="143"/>
      <c r="H155" s="73">
        <f aca="true" t="shared" si="7" ref="H155:H169">SUM(E155:F155,-IF(ISNUMBER(G155),G155,0))</f>
        <v>7200</v>
      </c>
    </row>
    <row r="156" spans="1:8" s="20" customFormat="1" ht="12.75" hidden="1">
      <c r="A156" s="182"/>
      <c r="B156" s="144"/>
      <c r="C156" s="139">
        <v>4410</v>
      </c>
      <c r="D156" s="140" t="s">
        <v>39</v>
      </c>
      <c r="E156" s="152"/>
      <c r="F156" s="142"/>
      <c r="G156" s="143"/>
      <c r="H156" s="73">
        <f t="shared" si="7"/>
        <v>0</v>
      </c>
    </row>
    <row r="157" spans="1:8" s="20" customFormat="1" ht="12.75" hidden="1">
      <c r="A157" s="182"/>
      <c r="B157" s="144"/>
      <c r="C157" s="139">
        <v>4430</v>
      </c>
      <c r="D157" s="140" t="s">
        <v>26</v>
      </c>
      <c r="E157" s="147">
        <v>3500</v>
      </c>
      <c r="F157" s="133"/>
      <c r="G157" s="133"/>
      <c r="H157" s="73">
        <f t="shared" si="7"/>
        <v>3500</v>
      </c>
    </row>
    <row r="158" spans="1:8" s="20" customFormat="1" ht="22.5" hidden="1">
      <c r="A158" s="182"/>
      <c r="B158" s="144"/>
      <c r="C158" s="139">
        <v>4440</v>
      </c>
      <c r="D158" s="140" t="s">
        <v>69</v>
      </c>
      <c r="E158" s="147">
        <v>4200</v>
      </c>
      <c r="F158" s="142"/>
      <c r="G158" s="143"/>
      <c r="H158" s="73">
        <f t="shared" si="7"/>
        <v>4200</v>
      </c>
    </row>
    <row r="159" spans="1:8" s="20" customFormat="1" ht="33.75" hidden="1">
      <c r="A159" s="182"/>
      <c r="B159" s="144"/>
      <c r="C159" s="139">
        <v>4740</v>
      </c>
      <c r="D159" s="151" t="s">
        <v>92</v>
      </c>
      <c r="E159" s="147">
        <v>1500</v>
      </c>
      <c r="F159" s="133"/>
      <c r="G159" s="133"/>
      <c r="H159" s="73">
        <f t="shared" si="7"/>
        <v>1500</v>
      </c>
    </row>
    <row r="160" spans="1:8" s="20" customFormat="1" ht="22.5" hidden="1">
      <c r="A160" s="182"/>
      <c r="B160" s="144"/>
      <c r="C160" s="139">
        <v>4750</v>
      </c>
      <c r="D160" s="151" t="s">
        <v>93</v>
      </c>
      <c r="E160" s="147">
        <v>1400</v>
      </c>
      <c r="F160" s="142"/>
      <c r="G160" s="143"/>
      <c r="H160" s="73">
        <f t="shared" si="7"/>
        <v>1400</v>
      </c>
    </row>
    <row r="161" spans="1:8" s="20" customFormat="1" ht="12.75" hidden="1">
      <c r="A161" s="144"/>
      <c r="B161" s="129">
        <v>71035</v>
      </c>
      <c r="C161" s="129"/>
      <c r="D161" s="136" t="s">
        <v>101</v>
      </c>
      <c r="E161" s="132">
        <f>SUM(E162)</f>
        <v>1000</v>
      </c>
      <c r="F161" s="133">
        <f>SUM(F162)</f>
        <v>0</v>
      </c>
      <c r="G161" s="133">
        <f>SUM(G162)</f>
        <v>0</v>
      </c>
      <c r="H161" s="134">
        <f t="shared" si="7"/>
        <v>1000</v>
      </c>
    </row>
    <row r="162" spans="1:8" s="20" customFormat="1" ht="12.75" hidden="1">
      <c r="A162" s="150"/>
      <c r="B162" s="139"/>
      <c r="C162" s="129">
        <v>4300</v>
      </c>
      <c r="D162" s="140" t="s">
        <v>21</v>
      </c>
      <c r="E162" s="147">
        <v>1000</v>
      </c>
      <c r="F162" s="142"/>
      <c r="G162" s="143"/>
      <c r="H162" s="73">
        <f t="shared" si="7"/>
        <v>1000</v>
      </c>
    </row>
    <row r="163" spans="1:8" s="20" customFormat="1" ht="12.75">
      <c r="A163" s="129">
        <v>750</v>
      </c>
      <c r="B163" s="129"/>
      <c r="C163" s="129"/>
      <c r="D163" s="136" t="s">
        <v>31</v>
      </c>
      <c r="E163" s="132">
        <f>SUM(E164,E176,E178,E191,E221,E232,E235)</f>
        <v>6996139</v>
      </c>
      <c r="F163" s="133">
        <f>SUM(F164,F176,F178,F191,F221,F232,F235)</f>
        <v>4400</v>
      </c>
      <c r="G163" s="133">
        <f>SUM(G164,G176,G178,G191,G221,G232,G235)</f>
        <v>4400</v>
      </c>
      <c r="H163" s="134">
        <f t="shared" si="7"/>
        <v>6996139</v>
      </c>
    </row>
    <row r="164" spans="1:8" s="20" customFormat="1" ht="12.75" hidden="1">
      <c r="A164" s="138"/>
      <c r="B164" s="135">
        <v>75011</v>
      </c>
      <c r="C164" s="129"/>
      <c r="D164" s="136" t="s">
        <v>32</v>
      </c>
      <c r="E164" s="132">
        <f>SUM(E165:E175)</f>
        <v>268522</v>
      </c>
      <c r="F164" s="133">
        <f>SUM(F165:F175)</f>
        <v>0</v>
      </c>
      <c r="G164" s="133">
        <f>SUM(G165:G175)</f>
        <v>0</v>
      </c>
      <c r="H164" s="134">
        <f t="shared" si="7"/>
        <v>268522</v>
      </c>
    </row>
    <row r="165" spans="1:8" s="20" customFormat="1" ht="22.5" hidden="1">
      <c r="A165" s="184"/>
      <c r="B165" s="138"/>
      <c r="C165" s="139">
        <v>4010</v>
      </c>
      <c r="D165" s="140" t="s">
        <v>19</v>
      </c>
      <c r="E165" s="147">
        <v>197577</v>
      </c>
      <c r="F165" s="142"/>
      <c r="G165" s="143"/>
      <c r="H165" s="73">
        <f t="shared" si="7"/>
        <v>197577</v>
      </c>
    </row>
    <row r="166" spans="1:10" s="20" customFormat="1" ht="12.75" hidden="1">
      <c r="A166" s="184"/>
      <c r="B166" s="144"/>
      <c r="C166" s="153">
        <v>4040</v>
      </c>
      <c r="D166" s="140" t="s">
        <v>100</v>
      </c>
      <c r="E166" s="147">
        <v>15458</v>
      </c>
      <c r="F166" s="142"/>
      <c r="G166" s="143"/>
      <c r="H166" s="73">
        <f t="shared" si="7"/>
        <v>15458</v>
      </c>
      <c r="J166" s="79"/>
    </row>
    <row r="167" spans="1:8" s="20" customFormat="1" ht="12.75" hidden="1">
      <c r="A167" s="184"/>
      <c r="B167" s="144"/>
      <c r="C167" s="139">
        <v>4110</v>
      </c>
      <c r="D167" s="140" t="s">
        <v>80</v>
      </c>
      <c r="E167" s="147">
        <v>32168</v>
      </c>
      <c r="F167" s="142"/>
      <c r="G167" s="143"/>
      <c r="H167" s="73">
        <f t="shared" si="7"/>
        <v>32168</v>
      </c>
    </row>
    <row r="168" spans="1:8" s="20" customFormat="1" ht="12.75" hidden="1">
      <c r="A168" s="184"/>
      <c r="B168" s="144"/>
      <c r="C168" s="139">
        <v>4120</v>
      </c>
      <c r="D168" s="140" t="s">
        <v>22</v>
      </c>
      <c r="E168" s="147">
        <v>5219</v>
      </c>
      <c r="F168" s="142"/>
      <c r="G168" s="143"/>
      <c r="H168" s="73">
        <f t="shared" si="7"/>
        <v>5219</v>
      </c>
    </row>
    <row r="169" spans="1:8" s="20" customFormat="1" ht="12.75" hidden="1">
      <c r="A169" s="184"/>
      <c r="B169" s="144"/>
      <c r="C169" s="139">
        <v>4210</v>
      </c>
      <c r="D169" s="140" t="s">
        <v>24</v>
      </c>
      <c r="E169" s="147">
        <v>3000</v>
      </c>
      <c r="F169" s="142"/>
      <c r="G169" s="143"/>
      <c r="H169" s="73">
        <f t="shared" si="7"/>
        <v>3000</v>
      </c>
    </row>
    <row r="170" spans="1:8" s="20" customFormat="1" ht="12.75" hidden="1">
      <c r="A170" s="184"/>
      <c r="B170" s="144"/>
      <c r="C170" s="139">
        <v>4300</v>
      </c>
      <c r="D170" s="140" t="s">
        <v>21</v>
      </c>
      <c r="E170" s="147">
        <v>3000</v>
      </c>
      <c r="F170" s="142"/>
      <c r="G170" s="143"/>
      <c r="H170" s="73">
        <f aca="true" t="shared" si="8" ref="H170:H180">SUM(E170:F170,-IF(ISNUMBER(G170),G170,0))</f>
        <v>3000</v>
      </c>
    </row>
    <row r="171" spans="1:8" s="20" customFormat="1" ht="33.75" hidden="1">
      <c r="A171" s="184"/>
      <c r="B171" s="144"/>
      <c r="C171" s="139">
        <v>4370</v>
      </c>
      <c r="D171" s="151" t="s">
        <v>232</v>
      </c>
      <c r="E171" s="147">
        <v>2000</v>
      </c>
      <c r="F171" s="137"/>
      <c r="G171" s="154"/>
      <c r="H171" s="73">
        <f t="shared" si="8"/>
        <v>2000</v>
      </c>
    </row>
    <row r="172" spans="1:8" s="20" customFormat="1" ht="12.75" hidden="1">
      <c r="A172" s="184"/>
      <c r="B172" s="144"/>
      <c r="C172" s="139">
        <v>4410</v>
      </c>
      <c r="D172" s="151" t="s">
        <v>39</v>
      </c>
      <c r="E172" s="147">
        <v>700</v>
      </c>
      <c r="F172" s="155"/>
      <c r="G172" s="155"/>
      <c r="H172" s="156">
        <f t="shared" si="8"/>
        <v>700</v>
      </c>
    </row>
    <row r="173" spans="1:8" s="20" customFormat="1" ht="12.75" hidden="1">
      <c r="A173" s="184"/>
      <c r="B173" s="144"/>
      <c r="C173" s="139">
        <v>4430</v>
      </c>
      <c r="D173" s="151" t="s">
        <v>26</v>
      </c>
      <c r="E173" s="147">
        <v>2000</v>
      </c>
      <c r="F173" s="142"/>
      <c r="G173" s="143"/>
      <c r="H173" s="73">
        <f t="shared" si="8"/>
        <v>2000</v>
      </c>
    </row>
    <row r="174" spans="1:8" s="20" customFormat="1" ht="22.5" hidden="1">
      <c r="A174" s="184"/>
      <c r="B174" s="144"/>
      <c r="C174" s="139">
        <v>4440</v>
      </c>
      <c r="D174" s="151" t="s">
        <v>69</v>
      </c>
      <c r="E174" s="147">
        <v>5400</v>
      </c>
      <c r="F174" s="157"/>
      <c r="G174" s="158"/>
      <c r="H174" s="156">
        <f t="shared" si="8"/>
        <v>5400</v>
      </c>
    </row>
    <row r="175" spans="1:8" s="20" customFormat="1" ht="33.75" hidden="1">
      <c r="A175" s="184"/>
      <c r="B175" s="150"/>
      <c r="C175" s="139">
        <v>4740</v>
      </c>
      <c r="D175" s="151" t="s">
        <v>92</v>
      </c>
      <c r="E175" s="147">
        <v>2000</v>
      </c>
      <c r="F175" s="137"/>
      <c r="G175" s="154"/>
      <c r="H175" s="73">
        <f t="shared" si="8"/>
        <v>2000</v>
      </c>
    </row>
    <row r="176" spans="1:8" s="20" customFormat="1" ht="12.75" hidden="1">
      <c r="A176" s="144"/>
      <c r="B176" s="159">
        <v>75018</v>
      </c>
      <c r="C176" s="129"/>
      <c r="D176" s="136" t="s">
        <v>102</v>
      </c>
      <c r="E176" s="132">
        <f>SUM(E177)</f>
        <v>6000</v>
      </c>
      <c r="F176" s="133">
        <f>SUM(F177)</f>
        <v>0</v>
      </c>
      <c r="G176" s="133">
        <f>SUM(G177)</f>
        <v>0</v>
      </c>
      <c r="H176" s="134">
        <f t="shared" si="8"/>
        <v>6000</v>
      </c>
    </row>
    <row r="177" spans="1:8" s="20" customFormat="1" ht="45" hidden="1">
      <c r="A177" s="168"/>
      <c r="B177" s="139"/>
      <c r="C177" s="129">
        <v>2330</v>
      </c>
      <c r="D177" s="140" t="s">
        <v>103</v>
      </c>
      <c r="E177" s="147">
        <v>6000</v>
      </c>
      <c r="F177" s="142"/>
      <c r="G177" s="143"/>
      <c r="H177" s="73">
        <f t="shared" si="8"/>
        <v>6000</v>
      </c>
    </row>
    <row r="178" spans="1:8" s="20" customFormat="1" ht="12.75" hidden="1">
      <c r="A178" s="168"/>
      <c r="B178" s="135">
        <v>75019</v>
      </c>
      <c r="C178" s="129"/>
      <c r="D178" s="136" t="s">
        <v>104</v>
      </c>
      <c r="E178" s="132">
        <f>SUM(E179:E190)</f>
        <v>324974</v>
      </c>
      <c r="F178" s="133">
        <f>SUM(F179:F190)</f>
        <v>0</v>
      </c>
      <c r="G178" s="133">
        <f>SUM(G179:G190)</f>
        <v>0</v>
      </c>
      <c r="H178" s="134">
        <f t="shared" si="8"/>
        <v>324974</v>
      </c>
    </row>
    <row r="179" spans="1:8" s="20" customFormat="1" ht="22.5" hidden="1">
      <c r="A179" s="182"/>
      <c r="B179" s="138"/>
      <c r="C179" s="139">
        <v>3030</v>
      </c>
      <c r="D179" s="140" t="s">
        <v>55</v>
      </c>
      <c r="E179" s="147">
        <v>197448</v>
      </c>
      <c r="F179" s="142"/>
      <c r="G179" s="143"/>
      <c r="H179" s="73">
        <f t="shared" si="8"/>
        <v>197448</v>
      </c>
    </row>
    <row r="180" spans="1:8" s="20" customFormat="1" ht="12.75" hidden="1">
      <c r="A180" s="184"/>
      <c r="B180" s="144"/>
      <c r="C180" s="139">
        <v>4170</v>
      </c>
      <c r="D180" s="140" t="s">
        <v>18</v>
      </c>
      <c r="E180" s="147">
        <v>500</v>
      </c>
      <c r="F180" s="142"/>
      <c r="G180" s="143"/>
      <c r="H180" s="73">
        <f t="shared" si="8"/>
        <v>500</v>
      </c>
    </row>
    <row r="181" spans="1:8" s="20" customFormat="1" ht="12.75" hidden="1">
      <c r="A181" s="184"/>
      <c r="B181" s="144"/>
      <c r="C181" s="139">
        <v>4210</v>
      </c>
      <c r="D181" s="140" t="s">
        <v>24</v>
      </c>
      <c r="E181" s="147">
        <v>24500</v>
      </c>
      <c r="F181" s="137"/>
      <c r="G181" s="154"/>
      <c r="H181" s="73">
        <f aca="true" t="shared" si="9" ref="H181:H189">SUM(E181:F181,-IF(ISNUMBER(G181),G181,0))</f>
        <v>24500</v>
      </c>
    </row>
    <row r="182" spans="1:8" s="20" customFormat="1" ht="12.75" hidden="1">
      <c r="A182" s="184"/>
      <c r="B182" s="144"/>
      <c r="C182" s="139">
        <v>4300</v>
      </c>
      <c r="D182" s="140" t="s">
        <v>21</v>
      </c>
      <c r="E182" s="147">
        <v>20000</v>
      </c>
      <c r="F182" s="142"/>
      <c r="G182" s="143"/>
      <c r="H182" s="73">
        <f t="shared" si="9"/>
        <v>20000</v>
      </c>
    </row>
    <row r="183" spans="1:8" s="20" customFormat="1" ht="33.75" hidden="1">
      <c r="A183" s="184"/>
      <c r="B183" s="144"/>
      <c r="C183" s="139">
        <v>4360</v>
      </c>
      <c r="D183" s="140" t="s">
        <v>87</v>
      </c>
      <c r="E183" s="147">
        <v>3000</v>
      </c>
      <c r="F183" s="142"/>
      <c r="G183" s="143"/>
      <c r="H183" s="73">
        <f t="shared" si="9"/>
        <v>3000</v>
      </c>
    </row>
    <row r="184" spans="1:8" s="20" customFormat="1" ht="33.75" hidden="1">
      <c r="A184" s="184"/>
      <c r="B184" s="144"/>
      <c r="C184" s="139">
        <v>4370</v>
      </c>
      <c r="D184" s="140" t="s">
        <v>88</v>
      </c>
      <c r="E184" s="147">
        <v>3500</v>
      </c>
      <c r="F184" s="142"/>
      <c r="G184" s="143"/>
      <c r="H184" s="73">
        <f t="shared" si="9"/>
        <v>3500</v>
      </c>
    </row>
    <row r="185" spans="1:8" s="20" customFormat="1" ht="12.75" hidden="1">
      <c r="A185" s="184"/>
      <c r="B185" s="144"/>
      <c r="C185" s="139">
        <v>4410</v>
      </c>
      <c r="D185" s="140" t="s">
        <v>39</v>
      </c>
      <c r="E185" s="147">
        <v>5000</v>
      </c>
      <c r="F185" s="142"/>
      <c r="G185" s="143"/>
      <c r="H185" s="73">
        <f t="shared" si="9"/>
        <v>5000</v>
      </c>
    </row>
    <row r="186" spans="1:8" s="20" customFormat="1" ht="12.75" hidden="1">
      <c r="A186" s="184"/>
      <c r="B186" s="144"/>
      <c r="C186" s="139">
        <v>4420</v>
      </c>
      <c r="D186" s="140" t="s">
        <v>40</v>
      </c>
      <c r="E186" s="147">
        <v>2000</v>
      </c>
      <c r="F186" s="142"/>
      <c r="G186" s="143"/>
      <c r="H186" s="73">
        <f t="shared" si="9"/>
        <v>2000</v>
      </c>
    </row>
    <row r="187" spans="1:8" s="20" customFormat="1" ht="12.75" hidden="1">
      <c r="A187" s="184"/>
      <c r="B187" s="144"/>
      <c r="C187" s="139">
        <v>4430</v>
      </c>
      <c r="D187" s="140" t="s">
        <v>26</v>
      </c>
      <c r="E187" s="147">
        <v>61026</v>
      </c>
      <c r="F187" s="142"/>
      <c r="G187" s="143"/>
      <c r="H187" s="73">
        <f t="shared" si="9"/>
        <v>61026</v>
      </c>
    </row>
    <row r="188" spans="1:8" s="20" customFormat="1" ht="22.5" hidden="1">
      <c r="A188" s="184"/>
      <c r="B188" s="144"/>
      <c r="C188" s="139">
        <v>4700</v>
      </c>
      <c r="D188" s="140" t="s">
        <v>91</v>
      </c>
      <c r="E188" s="147">
        <v>2000</v>
      </c>
      <c r="F188" s="142"/>
      <c r="G188" s="143"/>
      <c r="H188" s="73">
        <f t="shared" si="9"/>
        <v>2000</v>
      </c>
    </row>
    <row r="189" spans="1:8" s="20" customFormat="1" ht="33.75" hidden="1">
      <c r="A189" s="184"/>
      <c r="B189" s="144"/>
      <c r="C189" s="139">
        <v>4740</v>
      </c>
      <c r="D189" s="140" t="s">
        <v>92</v>
      </c>
      <c r="E189" s="147">
        <v>5000</v>
      </c>
      <c r="F189" s="142"/>
      <c r="G189" s="143"/>
      <c r="H189" s="73">
        <f t="shared" si="9"/>
        <v>5000</v>
      </c>
    </row>
    <row r="190" spans="1:8" s="20" customFormat="1" ht="22.5" hidden="1">
      <c r="A190" s="184"/>
      <c r="B190" s="150"/>
      <c r="C190" s="139">
        <v>4750</v>
      </c>
      <c r="D190" s="140" t="s">
        <v>93</v>
      </c>
      <c r="E190" s="147">
        <v>1000</v>
      </c>
      <c r="F190" s="137"/>
      <c r="G190" s="154"/>
      <c r="H190" s="73">
        <f aca="true" t="shared" si="10" ref="H190:H198">SUM(E190:F190,-IF(ISNUMBER(G190),G190,0))</f>
        <v>1000</v>
      </c>
    </row>
    <row r="191" spans="1:8" s="20" customFormat="1" ht="12.75">
      <c r="A191" s="168"/>
      <c r="B191" s="129">
        <v>75020</v>
      </c>
      <c r="C191" s="129"/>
      <c r="D191" s="136" t="s">
        <v>33</v>
      </c>
      <c r="E191" s="132">
        <f>SUM(E192:E220)</f>
        <v>6289643</v>
      </c>
      <c r="F191" s="133">
        <f>SUM(F192:F220)</f>
        <v>1250</v>
      </c>
      <c r="G191" s="133">
        <f>SUM(G192:G220)</f>
        <v>1250</v>
      </c>
      <c r="H191" s="134">
        <f t="shared" si="10"/>
        <v>6289643</v>
      </c>
    </row>
    <row r="192" spans="1:8" s="20" customFormat="1" ht="22.5" hidden="1">
      <c r="A192" s="184"/>
      <c r="B192" s="138"/>
      <c r="C192" s="139">
        <v>3020</v>
      </c>
      <c r="D192" s="140" t="s">
        <v>57</v>
      </c>
      <c r="E192" s="147">
        <v>5400</v>
      </c>
      <c r="F192" s="142"/>
      <c r="G192" s="143"/>
      <c r="H192" s="73">
        <f t="shared" si="10"/>
        <v>5400</v>
      </c>
    </row>
    <row r="193" spans="1:8" s="20" customFormat="1" ht="22.5">
      <c r="A193" s="184"/>
      <c r="B193" s="144"/>
      <c r="C193" s="139">
        <v>4010</v>
      </c>
      <c r="D193" s="140" t="s">
        <v>19</v>
      </c>
      <c r="E193" s="147">
        <v>2727742</v>
      </c>
      <c r="F193" s="145">
        <v>0</v>
      </c>
      <c r="G193" s="146">
        <v>1250</v>
      </c>
      <c r="H193" s="73">
        <f>SUM(E193:F193,-IF(ISNUMBER(G193),G193,0))</f>
        <v>2726492</v>
      </c>
    </row>
    <row r="194" spans="1:8" s="20" customFormat="1" ht="12.75">
      <c r="A194" s="184"/>
      <c r="B194" s="144"/>
      <c r="C194" s="139">
        <v>4040</v>
      </c>
      <c r="D194" s="140" t="s">
        <v>85</v>
      </c>
      <c r="E194" s="147">
        <v>192786</v>
      </c>
      <c r="F194" s="142">
        <v>1250</v>
      </c>
      <c r="G194" s="143">
        <v>0</v>
      </c>
      <c r="H194" s="73">
        <f t="shared" si="10"/>
        <v>194036</v>
      </c>
    </row>
    <row r="195" spans="1:8" s="20" customFormat="1" ht="12.75" hidden="1">
      <c r="A195" s="184"/>
      <c r="B195" s="144"/>
      <c r="C195" s="139">
        <v>4110</v>
      </c>
      <c r="D195" s="140" t="s">
        <v>80</v>
      </c>
      <c r="E195" s="147">
        <v>440431</v>
      </c>
      <c r="F195" s="142"/>
      <c r="G195" s="143"/>
      <c r="H195" s="73">
        <f t="shared" si="10"/>
        <v>440431</v>
      </c>
    </row>
    <row r="196" spans="1:8" s="20" customFormat="1" ht="12.75" hidden="1">
      <c r="A196" s="184"/>
      <c r="B196" s="144"/>
      <c r="C196" s="139">
        <v>4120</v>
      </c>
      <c r="D196" s="140" t="s">
        <v>22</v>
      </c>
      <c r="E196" s="147">
        <v>71461</v>
      </c>
      <c r="F196" s="142"/>
      <c r="G196" s="143"/>
      <c r="H196" s="73">
        <f t="shared" si="10"/>
        <v>71461</v>
      </c>
    </row>
    <row r="197" spans="1:8" s="20" customFormat="1" ht="33.75" hidden="1">
      <c r="A197" s="184"/>
      <c r="B197" s="144"/>
      <c r="C197" s="139">
        <v>4140</v>
      </c>
      <c r="D197" s="140" t="s">
        <v>86</v>
      </c>
      <c r="E197" s="147">
        <v>1000</v>
      </c>
      <c r="F197" s="142"/>
      <c r="G197" s="143"/>
      <c r="H197" s="73">
        <f t="shared" si="10"/>
        <v>1000</v>
      </c>
    </row>
    <row r="198" spans="1:8" s="20" customFormat="1" ht="12.75" hidden="1">
      <c r="A198" s="184"/>
      <c r="B198" s="144"/>
      <c r="C198" s="139">
        <v>4170</v>
      </c>
      <c r="D198" s="140" t="s">
        <v>18</v>
      </c>
      <c r="E198" s="147">
        <v>29000</v>
      </c>
      <c r="F198" s="142"/>
      <c r="G198" s="143"/>
      <c r="H198" s="73">
        <f t="shared" si="10"/>
        <v>29000</v>
      </c>
    </row>
    <row r="199" spans="1:8" s="15" customFormat="1" ht="12.75" hidden="1">
      <c r="A199" s="184"/>
      <c r="B199" s="144"/>
      <c r="C199" s="139">
        <v>4210</v>
      </c>
      <c r="D199" s="140" t="s">
        <v>24</v>
      </c>
      <c r="E199" s="147">
        <v>866618</v>
      </c>
      <c r="F199" s="137"/>
      <c r="G199" s="154"/>
      <c r="H199" s="73">
        <f aca="true" t="shared" si="11" ref="H199:H210">SUM(E199:F199,-IF(ISNUMBER(G199),G199,0))</f>
        <v>866618</v>
      </c>
    </row>
    <row r="200" spans="1:8" s="15" customFormat="1" ht="12.75" hidden="1">
      <c r="A200" s="184"/>
      <c r="B200" s="144"/>
      <c r="C200" s="139">
        <v>4260</v>
      </c>
      <c r="D200" s="140" t="s">
        <v>42</v>
      </c>
      <c r="E200" s="147">
        <v>168000</v>
      </c>
      <c r="F200" s="137"/>
      <c r="G200" s="154"/>
      <c r="H200" s="73">
        <f t="shared" si="11"/>
        <v>168000</v>
      </c>
    </row>
    <row r="201" spans="1:8" s="15" customFormat="1" ht="12.75" hidden="1">
      <c r="A201" s="184"/>
      <c r="B201" s="144"/>
      <c r="C201" s="139">
        <v>4270</v>
      </c>
      <c r="D201" s="140" t="s">
        <v>20</v>
      </c>
      <c r="E201" s="147">
        <v>552000</v>
      </c>
      <c r="F201" s="142"/>
      <c r="G201" s="143"/>
      <c r="H201" s="73">
        <f t="shared" si="11"/>
        <v>552000</v>
      </c>
    </row>
    <row r="202" spans="1:8" s="15" customFormat="1" ht="12.75" hidden="1">
      <c r="A202" s="184"/>
      <c r="B202" s="144"/>
      <c r="C202" s="139">
        <v>4280</v>
      </c>
      <c r="D202" s="140" t="s">
        <v>46</v>
      </c>
      <c r="E202" s="147">
        <v>5000</v>
      </c>
      <c r="F202" s="133"/>
      <c r="G202" s="133"/>
      <c r="H202" s="73">
        <f t="shared" si="11"/>
        <v>5000</v>
      </c>
    </row>
    <row r="203" spans="1:8" s="15" customFormat="1" ht="12.75" hidden="1">
      <c r="A203" s="184"/>
      <c r="B203" s="144"/>
      <c r="C203" s="139">
        <v>4300</v>
      </c>
      <c r="D203" s="140" t="s">
        <v>21</v>
      </c>
      <c r="E203" s="147">
        <v>731695</v>
      </c>
      <c r="F203" s="137"/>
      <c r="G203" s="154"/>
      <c r="H203" s="73">
        <f t="shared" si="11"/>
        <v>731695</v>
      </c>
    </row>
    <row r="204" spans="1:8" s="15" customFormat="1" ht="12.75" hidden="1">
      <c r="A204" s="184"/>
      <c r="B204" s="144"/>
      <c r="C204" s="139">
        <v>4350</v>
      </c>
      <c r="D204" s="140" t="s">
        <v>68</v>
      </c>
      <c r="E204" s="147">
        <v>10000</v>
      </c>
      <c r="F204" s="142"/>
      <c r="G204" s="143"/>
      <c r="H204" s="73">
        <f t="shared" si="11"/>
        <v>10000</v>
      </c>
    </row>
    <row r="205" spans="1:8" s="15" customFormat="1" ht="33.75" hidden="1">
      <c r="A205" s="182"/>
      <c r="B205" s="144"/>
      <c r="C205" s="139">
        <v>4360</v>
      </c>
      <c r="D205" s="140" t="s">
        <v>87</v>
      </c>
      <c r="E205" s="147">
        <v>27000</v>
      </c>
      <c r="F205" s="142"/>
      <c r="G205" s="143"/>
      <c r="H205" s="73">
        <f t="shared" si="11"/>
        <v>27000</v>
      </c>
    </row>
    <row r="206" spans="1:8" s="15" customFormat="1" ht="33.75" hidden="1">
      <c r="A206" s="184"/>
      <c r="B206" s="144"/>
      <c r="C206" s="139">
        <v>4370</v>
      </c>
      <c r="D206" s="140" t="s">
        <v>88</v>
      </c>
      <c r="E206" s="147">
        <v>80000</v>
      </c>
      <c r="F206" s="142"/>
      <c r="G206" s="143"/>
      <c r="H206" s="73">
        <f t="shared" si="11"/>
        <v>80000</v>
      </c>
    </row>
    <row r="207" spans="1:8" s="15" customFormat="1" ht="22.5" hidden="1">
      <c r="A207" s="184"/>
      <c r="B207" s="144"/>
      <c r="C207" s="139">
        <v>4380</v>
      </c>
      <c r="D207" s="140" t="s">
        <v>106</v>
      </c>
      <c r="E207" s="147">
        <v>3000</v>
      </c>
      <c r="F207" s="142"/>
      <c r="G207" s="143"/>
      <c r="H207" s="73">
        <f t="shared" si="11"/>
        <v>3000</v>
      </c>
    </row>
    <row r="208" spans="1:8" s="15" customFormat="1" ht="22.5" hidden="1">
      <c r="A208" s="184"/>
      <c r="B208" s="144"/>
      <c r="C208" s="139">
        <v>4390</v>
      </c>
      <c r="D208" s="140" t="s">
        <v>107</v>
      </c>
      <c r="E208" s="147">
        <v>15000</v>
      </c>
      <c r="F208" s="142"/>
      <c r="G208" s="143"/>
      <c r="H208" s="73">
        <f t="shared" si="11"/>
        <v>15000</v>
      </c>
    </row>
    <row r="209" spans="1:8" s="15" customFormat="1" ht="22.5" hidden="1">
      <c r="A209" s="184"/>
      <c r="B209" s="144"/>
      <c r="C209" s="139">
        <v>4400</v>
      </c>
      <c r="D209" s="140" t="s">
        <v>89</v>
      </c>
      <c r="E209" s="147"/>
      <c r="F209" s="142"/>
      <c r="G209" s="143"/>
      <c r="H209" s="73">
        <f t="shared" si="11"/>
        <v>0</v>
      </c>
    </row>
    <row r="210" spans="1:8" s="15" customFormat="1" ht="12.75" hidden="1">
      <c r="A210" s="184"/>
      <c r="B210" s="144"/>
      <c r="C210" s="139">
        <v>4410</v>
      </c>
      <c r="D210" s="140" t="s">
        <v>39</v>
      </c>
      <c r="E210" s="147">
        <v>36000</v>
      </c>
      <c r="F210" s="142"/>
      <c r="G210" s="143"/>
      <c r="H210" s="73">
        <f t="shared" si="11"/>
        <v>36000</v>
      </c>
    </row>
    <row r="211" spans="1:8" s="15" customFormat="1" ht="12.75" hidden="1">
      <c r="A211" s="184"/>
      <c r="B211" s="144"/>
      <c r="C211" s="139">
        <v>4420</v>
      </c>
      <c r="D211" s="140" t="s">
        <v>40</v>
      </c>
      <c r="E211" s="147">
        <v>2000</v>
      </c>
      <c r="F211" s="142"/>
      <c r="G211" s="143"/>
      <c r="H211" s="73">
        <f aca="true" t="shared" si="12" ref="H211:H218">SUM(E211:F211,-IF(ISNUMBER(G211),G211,0))</f>
        <v>2000</v>
      </c>
    </row>
    <row r="212" spans="1:8" s="15" customFormat="1" ht="12.75" hidden="1">
      <c r="A212" s="184"/>
      <c r="B212" s="144"/>
      <c r="C212" s="139">
        <v>4430</v>
      </c>
      <c r="D212" s="140" t="s">
        <v>26</v>
      </c>
      <c r="E212" s="147">
        <v>39800</v>
      </c>
      <c r="F212" s="142"/>
      <c r="G212" s="143"/>
      <c r="H212" s="73">
        <f t="shared" si="12"/>
        <v>39800</v>
      </c>
    </row>
    <row r="213" spans="1:8" s="15" customFormat="1" ht="22.5" hidden="1">
      <c r="A213" s="182"/>
      <c r="B213" s="144"/>
      <c r="C213" s="139">
        <v>4440</v>
      </c>
      <c r="D213" s="140" t="s">
        <v>108</v>
      </c>
      <c r="E213" s="147">
        <v>70110</v>
      </c>
      <c r="F213" s="133"/>
      <c r="G213" s="133"/>
      <c r="H213" s="73">
        <f t="shared" si="12"/>
        <v>70110</v>
      </c>
    </row>
    <row r="214" spans="1:8" s="15" customFormat="1" ht="12.75" hidden="1">
      <c r="A214" s="184"/>
      <c r="B214" s="144"/>
      <c r="C214" s="139">
        <v>4530</v>
      </c>
      <c r="D214" s="140" t="s">
        <v>109</v>
      </c>
      <c r="E214" s="147">
        <v>500</v>
      </c>
      <c r="F214" s="142"/>
      <c r="G214" s="143"/>
      <c r="H214" s="73">
        <f t="shared" si="12"/>
        <v>500</v>
      </c>
    </row>
    <row r="215" spans="1:8" s="15" customFormat="1" ht="22.5" hidden="1">
      <c r="A215" s="184"/>
      <c r="B215" s="144"/>
      <c r="C215" s="139">
        <v>4610</v>
      </c>
      <c r="D215" s="151" t="s">
        <v>228</v>
      </c>
      <c r="E215" s="147">
        <v>3000</v>
      </c>
      <c r="F215" s="142"/>
      <c r="G215" s="143"/>
      <c r="H215" s="73">
        <f t="shared" si="12"/>
        <v>3000</v>
      </c>
    </row>
    <row r="216" spans="1:8" s="15" customFormat="1" ht="22.5" hidden="1">
      <c r="A216" s="184"/>
      <c r="B216" s="144"/>
      <c r="C216" s="139">
        <v>4700</v>
      </c>
      <c r="D216" s="140" t="s">
        <v>91</v>
      </c>
      <c r="E216" s="147">
        <v>35000</v>
      </c>
      <c r="F216" s="137"/>
      <c r="G216" s="154"/>
      <c r="H216" s="73">
        <f t="shared" si="12"/>
        <v>35000</v>
      </c>
    </row>
    <row r="217" spans="1:8" s="15" customFormat="1" ht="33.75" hidden="1">
      <c r="A217" s="184"/>
      <c r="B217" s="144"/>
      <c r="C217" s="139">
        <v>4740</v>
      </c>
      <c r="D217" s="140" t="s">
        <v>92</v>
      </c>
      <c r="E217" s="147">
        <v>35000</v>
      </c>
      <c r="F217" s="133"/>
      <c r="G217" s="133"/>
      <c r="H217" s="73">
        <f t="shared" si="12"/>
        <v>35000</v>
      </c>
    </row>
    <row r="218" spans="1:8" s="15" customFormat="1" ht="22.5" hidden="1">
      <c r="A218" s="184"/>
      <c r="B218" s="144"/>
      <c r="C218" s="139">
        <v>4750</v>
      </c>
      <c r="D218" s="140" t="s">
        <v>93</v>
      </c>
      <c r="E218" s="147">
        <v>85600</v>
      </c>
      <c r="F218" s="142"/>
      <c r="G218" s="143"/>
      <c r="H218" s="73">
        <f t="shared" si="12"/>
        <v>85600</v>
      </c>
    </row>
    <row r="219" spans="1:8" s="20" customFormat="1" ht="22.5" hidden="1">
      <c r="A219" s="184"/>
      <c r="B219" s="144"/>
      <c r="C219" s="139">
        <v>6050</v>
      </c>
      <c r="D219" s="140" t="s">
        <v>58</v>
      </c>
      <c r="E219" s="147"/>
      <c r="F219" s="160"/>
      <c r="G219" s="161"/>
      <c r="H219" s="156">
        <f aca="true" t="shared" si="13" ref="H219:H229">SUM(E219:F219,-IF(ISNUMBER(G219),G219,0))</f>
        <v>0</v>
      </c>
    </row>
    <row r="220" spans="1:8" s="20" customFormat="1" ht="22.5" hidden="1">
      <c r="A220" s="184"/>
      <c r="B220" s="144"/>
      <c r="C220" s="139">
        <v>6060</v>
      </c>
      <c r="D220" s="140" t="s">
        <v>23</v>
      </c>
      <c r="E220" s="147">
        <v>56500</v>
      </c>
      <c r="F220" s="142"/>
      <c r="G220" s="143"/>
      <c r="H220" s="73">
        <f t="shared" si="13"/>
        <v>56500</v>
      </c>
    </row>
    <row r="221" spans="1:8" s="20" customFormat="1" ht="12.75">
      <c r="A221" s="168"/>
      <c r="B221" s="129">
        <v>75045</v>
      </c>
      <c r="C221" s="129"/>
      <c r="D221" s="136" t="s">
        <v>111</v>
      </c>
      <c r="E221" s="132">
        <f>SUM(E222:E231)</f>
        <v>28000</v>
      </c>
      <c r="F221" s="137">
        <f>SUM(F222:F231)</f>
        <v>3150</v>
      </c>
      <c r="G221" s="137">
        <f>SUM(G222:G231)</f>
        <v>3150</v>
      </c>
      <c r="H221" s="134">
        <f t="shared" si="13"/>
        <v>28000</v>
      </c>
    </row>
    <row r="222" spans="1:8" s="20" customFormat="1" ht="12.75" hidden="1">
      <c r="A222" s="184"/>
      <c r="B222" s="138"/>
      <c r="C222" s="139">
        <v>4110</v>
      </c>
      <c r="D222" s="140" t="s">
        <v>80</v>
      </c>
      <c r="E222" s="147">
        <v>1500</v>
      </c>
      <c r="F222" s="137"/>
      <c r="G222" s="137"/>
      <c r="H222" s="73">
        <f t="shared" si="13"/>
        <v>1500</v>
      </c>
    </row>
    <row r="223" spans="1:8" s="20" customFormat="1" ht="12.75" hidden="1">
      <c r="A223" s="184"/>
      <c r="B223" s="144"/>
      <c r="C223" s="139">
        <v>4120</v>
      </c>
      <c r="D223" s="140" t="s">
        <v>22</v>
      </c>
      <c r="E223" s="147">
        <v>100</v>
      </c>
      <c r="F223" s="142"/>
      <c r="G223" s="143"/>
      <c r="H223" s="73">
        <f t="shared" si="13"/>
        <v>100</v>
      </c>
    </row>
    <row r="224" spans="1:8" s="20" customFormat="1" ht="12.75" hidden="1">
      <c r="A224" s="184"/>
      <c r="B224" s="144"/>
      <c r="C224" s="139">
        <v>4170</v>
      </c>
      <c r="D224" s="140" t="s">
        <v>18</v>
      </c>
      <c r="E224" s="147">
        <v>12000</v>
      </c>
      <c r="F224" s="142"/>
      <c r="G224" s="143"/>
      <c r="H224" s="73">
        <f t="shared" si="13"/>
        <v>12000</v>
      </c>
    </row>
    <row r="225" spans="1:8" s="20" customFormat="1" ht="12.75">
      <c r="A225" s="184"/>
      <c r="B225" s="144"/>
      <c r="C225" s="139">
        <v>4210</v>
      </c>
      <c r="D225" s="140" t="s">
        <v>24</v>
      </c>
      <c r="E225" s="147">
        <v>3500</v>
      </c>
      <c r="F225" s="142">
        <v>0</v>
      </c>
      <c r="G225" s="143">
        <v>2200</v>
      </c>
      <c r="H225" s="73">
        <f t="shared" si="13"/>
        <v>1300</v>
      </c>
    </row>
    <row r="226" spans="1:8" s="20" customFormat="1" ht="12.75">
      <c r="A226" s="184"/>
      <c r="B226" s="144"/>
      <c r="C226" s="139">
        <v>4300</v>
      </c>
      <c r="D226" s="140" t="s">
        <v>21</v>
      </c>
      <c r="E226" s="147">
        <v>5100</v>
      </c>
      <c r="F226" s="142">
        <v>750</v>
      </c>
      <c r="G226" s="143">
        <v>0</v>
      </c>
      <c r="H226" s="73">
        <f t="shared" si="13"/>
        <v>5850</v>
      </c>
    </row>
    <row r="227" spans="1:8" s="20" customFormat="1" ht="33.75" hidden="1">
      <c r="A227" s="184"/>
      <c r="B227" s="144"/>
      <c r="C227" s="139">
        <v>4370</v>
      </c>
      <c r="D227" s="140" t="s">
        <v>88</v>
      </c>
      <c r="E227" s="147">
        <v>500</v>
      </c>
      <c r="F227" s="142"/>
      <c r="G227" s="143"/>
      <c r="H227" s="73">
        <f t="shared" si="13"/>
        <v>500</v>
      </c>
    </row>
    <row r="228" spans="1:8" s="20" customFormat="1" ht="22.5">
      <c r="A228" s="184"/>
      <c r="B228" s="144"/>
      <c r="C228" s="139">
        <v>4400</v>
      </c>
      <c r="D228" s="140" t="s">
        <v>89</v>
      </c>
      <c r="E228" s="147">
        <v>4300</v>
      </c>
      <c r="F228" s="142">
        <v>1200</v>
      </c>
      <c r="G228" s="143">
        <v>0</v>
      </c>
      <c r="H228" s="73">
        <f t="shared" si="13"/>
        <v>5500</v>
      </c>
    </row>
    <row r="229" spans="1:8" s="20" customFormat="1" ht="12.75">
      <c r="A229" s="184"/>
      <c r="B229" s="144"/>
      <c r="C229" s="139">
        <v>4410</v>
      </c>
      <c r="D229" s="140" t="s">
        <v>39</v>
      </c>
      <c r="E229" s="147">
        <v>500</v>
      </c>
      <c r="F229" s="145">
        <v>0</v>
      </c>
      <c r="G229" s="146">
        <v>450</v>
      </c>
      <c r="H229" s="73">
        <f t="shared" si="13"/>
        <v>50</v>
      </c>
    </row>
    <row r="230" spans="1:8" s="20" customFormat="1" ht="22.5">
      <c r="A230" s="182"/>
      <c r="B230" s="144"/>
      <c r="C230" s="139">
        <v>4700</v>
      </c>
      <c r="D230" s="140" t="s">
        <v>91</v>
      </c>
      <c r="E230" s="147">
        <v>500</v>
      </c>
      <c r="F230" s="145">
        <v>0</v>
      </c>
      <c r="G230" s="146">
        <v>500</v>
      </c>
      <c r="H230" s="73">
        <f aca="true" t="shared" si="14" ref="H230:H242">SUM(E230:F230,-IF(ISNUMBER(G230),G230,0))</f>
        <v>0</v>
      </c>
    </row>
    <row r="231" spans="1:8" s="20" customFormat="1" ht="33.75">
      <c r="A231" s="182"/>
      <c r="B231" s="150"/>
      <c r="C231" s="139">
        <v>4740</v>
      </c>
      <c r="D231" s="140" t="s">
        <v>92</v>
      </c>
      <c r="E231" s="152"/>
      <c r="F231" s="142">
        <v>1200</v>
      </c>
      <c r="G231" s="143">
        <v>0</v>
      </c>
      <c r="H231" s="73">
        <f t="shared" si="14"/>
        <v>1200</v>
      </c>
    </row>
    <row r="232" spans="1:8" s="20" customFormat="1" ht="22.5" hidden="1">
      <c r="A232" s="144"/>
      <c r="B232" s="129">
        <v>75075</v>
      </c>
      <c r="C232" s="129"/>
      <c r="D232" s="136" t="s">
        <v>112</v>
      </c>
      <c r="E232" s="132">
        <f>SUM(E233:E234)</f>
        <v>68000</v>
      </c>
      <c r="F232" s="133">
        <f>SUM(F233:F234)</f>
        <v>0</v>
      </c>
      <c r="G232" s="133">
        <f>SUM(G233:G234)</f>
        <v>0</v>
      </c>
      <c r="H232" s="134">
        <f t="shared" si="14"/>
        <v>68000</v>
      </c>
    </row>
    <row r="233" spans="1:8" s="20" customFormat="1" ht="12.75" hidden="1">
      <c r="A233" s="184"/>
      <c r="B233" s="144"/>
      <c r="C233" s="139">
        <v>4210</v>
      </c>
      <c r="D233" s="140" t="s">
        <v>24</v>
      </c>
      <c r="E233" s="147">
        <v>22000</v>
      </c>
      <c r="F233" s="137"/>
      <c r="G233" s="154"/>
      <c r="H233" s="73">
        <f t="shared" si="14"/>
        <v>22000</v>
      </c>
    </row>
    <row r="234" spans="1:8" s="20" customFormat="1" ht="12.75" hidden="1">
      <c r="A234" s="184"/>
      <c r="B234" s="150"/>
      <c r="C234" s="139">
        <v>4300</v>
      </c>
      <c r="D234" s="140" t="s">
        <v>21</v>
      </c>
      <c r="E234" s="147">
        <v>46000</v>
      </c>
      <c r="F234" s="142"/>
      <c r="G234" s="143"/>
      <c r="H234" s="73">
        <f t="shared" si="14"/>
        <v>46000</v>
      </c>
    </row>
    <row r="235" spans="1:8" s="20" customFormat="1" ht="12.75" hidden="1">
      <c r="A235" s="168"/>
      <c r="B235" s="162">
        <v>75095</v>
      </c>
      <c r="C235" s="129"/>
      <c r="D235" s="136" t="s">
        <v>45</v>
      </c>
      <c r="E235" s="132">
        <f>SUM(E236:E238)</f>
        <v>11000</v>
      </c>
      <c r="F235" s="133">
        <f>SUM(F236:F238)</f>
        <v>0</v>
      </c>
      <c r="G235" s="133">
        <f>SUM(G236:G238)</f>
        <v>0</v>
      </c>
      <c r="H235" s="134">
        <f t="shared" si="14"/>
        <v>11000</v>
      </c>
    </row>
    <row r="236" spans="1:8" s="20" customFormat="1" ht="45" hidden="1">
      <c r="A236" s="184"/>
      <c r="B236" s="138"/>
      <c r="C236" s="139">
        <v>2820</v>
      </c>
      <c r="D236" s="140" t="s">
        <v>113</v>
      </c>
      <c r="E236" s="147">
        <v>1000</v>
      </c>
      <c r="F236" s="142"/>
      <c r="G236" s="143"/>
      <c r="H236" s="73">
        <f t="shared" si="14"/>
        <v>1000</v>
      </c>
    </row>
    <row r="237" spans="1:8" s="20" customFormat="1" ht="12.75" hidden="1">
      <c r="A237" s="184"/>
      <c r="B237" s="144"/>
      <c r="C237" s="139">
        <v>4210</v>
      </c>
      <c r="D237" s="140" t="s">
        <v>24</v>
      </c>
      <c r="E237" s="147">
        <v>5000</v>
      </c>
      <c r="F237" s="142"/>
      <c r="G237" s="143"/>
      <c r="H237" s="73">
        <f t="shared" si="14"/>
        <v>5000</v>
      </c>
    </row>
    <row r="238" spans="1:8" s="20" customFormat="1" ht="12.75" hidden="1">
      <c r="A238" s="185"/>
      <c r="B238" s="150"/>
      <c r="C238" s="139">
        <v>4300</v>
      </c>
      <c r="D238" s="140" t="s">
        <v>21</v>
      </c>
      <c r="E238" s="147">
        <v>5000</v>
      </c>
      <c r="F238" s="142"/>
      <c r="G238" s="143"/>
      <c r="H238" s="73">
        <f t="shared" si="14"/>
        <v>5000</v>
      </c>
    </row>
    <row r="239" spans="1:8" s="20" customFormat="1" ht="22.5" hidden="1">
      <c r="A239" s="144">
        <v>754</v>
      </c>
      <c r="B239" s="150"/>
      <c r="C239" s="129"/>
      <c r="D239" s="136" t="s">
        <v>34</v>
      </c>
      <c r="E239" s="132">
        <f>SUM(E240,E272,E276,E278)</f>
        <v>3467216</v>
      </c>
      <c r="F239" s="137">
        <f>SUM(F240,F272,F276,F278)</f>
        <v>0</v>
      </c>
      <c r="G239" s="137">
        <f>SUM(G240,G272,G276,G278)</f>
        <v>0</v>
      </c>
      <c r="H239" s="134">
        <f t="shared" si="14"/>
        <v>3467216</v>
      </c>
    </row>
    <row r="240" spans="1:8" s="20" customFormat="1" ht="22.5" hidden="1">
      <c r="A240" s="138"/>
      <c r="B240" s="135">
        <v>75411</v>
      </c>
      <c r="C240" s="129"/>
      <c r="D240" s="136" t="s">
        <v>116</v>
      </c>
      <c r="E240" s="132">
        <f>SUM(E241:E271)</f>
        <v>3358000</v>
      </c>
      <c r="F240" s="133">
        <f>SUM(F241:F271)</f>
        <v>0</v>
      </c>
      <c r="G240" s="133">
        <f>SUM(G241:G271)</f>
        <v>0</v>
      </c>
      <c r="H240" s="134">
        <f t="shared" si="14"/>
        <v>3358000</v>
      </c>
    </row>
    <row r="241" spans="1:8" s="20" customFormat="1" ht="22.5" hidden="1">
      <c r="A241" s="182"/>
      <c r="B241" s="138"/>
      <c r="C241" s="139">
        <v>3030</v>
      </c>
      <c r="D241" s="151" t="s">
        <v>233</v>
      </c>
      <c r="E241" s="141">
        <v>2000</v>
      </c>
      <c r="F241" s="142"/>
      <c r="G241" s="143"/>
      <c r="H241" s="73">
        <f t="shared" si="14"/>
        <v>2000</v>
      </c>
    </row>
    <row r="242" spans="1:8" s="20" customFormat="1" ht="33.75" hidden="1">
      <c r="A242" s="184"/>
      <c r="B242" s="144"/>
      <c r="C242" s="139">
        <v>3070</v>
      </c>
      <c r="D242" s="140" t="s">
        <v>75</v>
      </c>
      <c r="E242" s="147">
        <v>172000</v>
      </c>
      <c r="F242" s="142"/>
      <c r="G242" s="143"/>
      <c r="H242" s="73">
        <f t="shared" si="14"/>
        <v>172000</v>
      </c>
    </row>
    <row r="243" spans="1:8" s="20" customFormat="1" ht="22.5" hidden="1">
      <c r="A243" s="184"/>
      <c r="B243" s="144"/>
      <c r="C243" s="139">
        <v>4010</v>
      </c>
      <c r="D243" s="140" t="s">
        <v>19</v>
      </c>
      <c r="E243" s="147">
        <v>19000</v>
      </c>
      <c r="F243" s="137"/>
      <c r="G243" s="154"/>
      <c r="H243" s="73">
        <f aca="true" t="shared" si="15" ref="H243:H248">SUM(E243:F243,-IF(ISNUMBER(G243),G243,0))</f>
        <v>19000</v>
      </c>
    </row>
    <row r="244" spans="1:8" s="20" customFormat="1" ht="22.5" hidden="1">
      <c r="A244" s="184"/>
      <c r="B244" s="144"/>
      <c r="C244" s="139">
        <v>4020</v>
      </c>
      <c r="D244" s="151" t="s">
        <v>66</v>
      </c>
      <c r="E244" s="147">
        <v>30000</v>
      </c>
      <c r="F244" s="142"/>
      <c r="G244" s="143"/>
      <c r="H244" s="73">
        <f t="shared" si="15"/>
        <v>30000</v>
      </c>
    </row>
    <row r="245" spans="1:8" s="20" customFormat="1" ht="12.75" hidden="1">
      <c r="A245" s="182"/>
      <c r="B245" s="144"/>
      <c r="C245" s="139">
        <v>4040</v>
      </c>
      <c r="D245" s="140" t="s">
        <v>100</v>
      </c>
      <c r="E245" s="147">
        <v>2000</v>
      </c>
      <c r="F245" s="142"/>
      <c r="G245" s="143"/>
      <c r="H245" s="73">
        <f t="shared" si="15"/>
        <v>2000</v>
      </c>
    </row>
    <row r="246" spans="1:8" s="20" customFormat="1" ht="33.75" hidden="1">
      <c r="A246" s="182"/>
      <c r="B246" s="144"/>
      <c r="C246" s="139">
        <v>4050</v>
      </c>
      <c r="D246" s="140" t="s">
        <v>117</v>
      </c>
      <c r="E246" s="147">
        <v>1933000</v>
      </c>
      <c r="F246" s="133"/>
      <c r="G246" s="133"/>
      <c r="H246" s="73">
        <f t="shared" si="15"/>
        <v>1933000</v>
      </c>
    </row>
    <row r="247" spans="1:8" s="20" customFormat="1" ht="33.75" hidden="1">
      <c r="A247" s="184"/>
      <c r="B247" s="144"/>
      <c r="C247" s="139">
        <v>4060</v>
      </c>
      <c r="D247" s="140" t="s">
        <v>56</v>
      </c>
      <c r="E247" s="147">
        <v>104000</v>
      </c>
      <c r="F247" s="142"/>
      <c r="G247" s="143"/>
      <c r="H247" s="73">
        <f t="shared" si="15"/>
        <v>104000</v>
      </c>
    </row>
    <row r="248" spans="1:8" s="20" customFormat="1" ht="33.75" hidden="1">
      <c r="A248" s="184"/>
      <c r="B248" s="144"/>
      <c r="C248" s="139">
        <v>4070</v>
      </c>
      <c r="D248" s="140" t="s">
        <v>118</v>
      </c>
      <c r="E248" s="147">
        <v>161000</v>
      </c>
      <c r="F248" s="142"/>
      <c r="G248" s="143"/>
      <c r="H248" s="73">
        <f t="shared" si="15"/>
        <v>161000</v>
      </c>
    </row>
    <row r="249" spans="1:8" s="20" customFormat="1" ht="45" hidden="1">
      <c r="A249" s="184"/>
      <c r="B249" s="144"/>
      <c r="C249" s="139">
        <v>4080</v>
      </c>
      <c r="D249" s="151" t="s">
        <v>234</v>
      </c>
      <c r="E249" s="147">
        <v>125000</v>
      </c>
      <c r="F249" s="137"/>
      <c r="G249" s="154"/>
      <c r="H249" s="73">
        <f>SUM(E249:F249,-IF(ISNUMBER(G249),G249,0))</f>
        <v>125000</v>
      </c>
    </row>
    <row r="250" spans="1:8" s="20" customFormat="1" ht="12.75" hidden="1">
      <c r="A250" s="184"/>
      <c r="B250" s="144"/>
      <c r="C250" s="139">
        <v>4110</v>
      </c>
      <c r="D250" s="140" t="s">
        <v>80</v>
      </c>
      <c r="E250" s="147">
        <v>9500</v>
      </c>
      <c r="F250" s="142"/>
      <c r="G250" s="143"/>
      <c r="H250" s="73">
        <f>SUM(E250:F250,-IF(ISNUMBER(G250),G250,0))</f>
        <v>9500</v>
      </c>
    </row>
    <row r="251" spans="1:8" s="20" customFormat="1" ht="12.75" hidden="1">
      <c r="A251" s="184"/>
      <c r="B251" s="144"/>
      <c r="C251" s="139">
        <v>4120</v>
      </c>
      <c r="D251" s="140" t="s">
        <v>22</v>
      </c>
      <c r="E251" s="147">
        <v>1500</v>
      </c>
      <c r="F251" s="133"/>
      <c r="G251" s="133"/>
      <c r="H251" s="73">
        <f>SUM(E251:F251,-IF(ISNUMBER(G251),G251,0))</f>
        <v>1500</v>
      </c>
    </row>
    <row r="252" spans="1:8" s="20" customFormat="1" ht="12.75" hidden="1">
      <c r="A252" s="184"/>
      <c r="B252" s="144"/>
      <c r="C252" s="139">
        <v>4170</v>
      </c>
      <c r="D252" s="151" t="s">
        <v>18</v>
      </c>
      <c r="E252" s="147">
        <v>4000</v>
      </c>
      <c r="F252" s="142"/>
      <c r="G252" s="143"/>
      <c r="H252" s="73">
        <f>SUM(E252:F252,-IF(ISNUMBER(G252),G252,0))</f>
        <v>4000</v>
      </c>
    </row>
    <row r="253" spans="1:8" s="15" customFormat="1" ht="33.75" hidden="1">
      <c r="A253" s="184"/>
      <c r="B253" s="144"/>
      <c r="C253" s="139">
        <v>4180</v>
      </c>
      <c r="D253" s="140" t="s">
        <v>119</v>
      </c>
      <c r="E253" s="147">
        <v>110000</v>
      </c>
      <c r="F253" s="137"/>
      <c r="G253" s="137"/>
      <c r="H253" s="73">
        <f aca="true" t="shared" si="16" ref="H253:H314">SUM(E253:F253,-IF(ISNUMBER(G253),G253,0))</f>
        <v>110000</v>
      </c>
    </row>
    <row r="254" spans="1:8" s="15" customFormat="1" ht="12.75" hidden="1">
      <c r="A254" s="184"/>
      <c r="B254" s="144"/>
      <c r="C254" s="139">
        <v>4210</v>
      </c>
      <c r="D254" s="140" t="s">
        <v>24</v>
      </c>
      <c r="E254" s="147">
        <v>113000</v>
      </c>
      <c r="F254" s="163"/>
      <c r="G254" s="163"/>
      <c r="H254" s="73">
        <f t="shared" si="16"/>
        <v>113000</v>
      </c>
    </row>
    <row r="255" spans="1:8" s="64" customFormat="1" ht="12.75" hidden="1">
      <c r="A255" s="184"/>
      <c r="B255" s="144"/>
      <c r="C255" s="139">
        <v>4220</v>
      </c>
      <c r="D255" s="140" t="s">
        <v>74</v>
      </c>
      <c r="E255" s="147">
        <v>2000</v>
      </c>
      <c r="F255" s="143"/>
      <c r="G255" s="143"/>
      <c r="H255" s="73">
        <f t="shared" si="16"/>
        <v>2000</v>
      </c>
    </row>
    <row r="256" spans="1:8" s="64" customFormat="1" ht="12.75" hidden="1">
      <c r="A256" s="184"/>
      <c r="B256" s="144"/>
      <c r="C256" s="139">
        <v>4250</v>
      </c>
      <c r="D256" s="151" t="s">
        <v>235</v>
      </c>
      <c r="E256" s="147">
        <v>10000</v>
      </c>
      <c r="F256" s="164"/>
      <c r="G256" s="164"/>
      <c r="H256" s="73">
        <f t="shared" si="16"/>
        <v>10000</v>
      </c>
    </row>
    <row r="257" spans="1:8" s="64" customFormat="1" ht="12.75" hidden="1">
      <c r="A257" s="184"/>
      <c r="B257" s="144"/>
      <c r="C257" s="139">
        <v>4260</v>
      </c>
      <c r="D257" s="140" t="s">
        <v>42</v>
      </c>
      <c r="E257" s="147">
        <v>73000</v>
      </c>
      <c r="F257" s="154"/>
      <c r="G257" s="154"/>
      <c r="H257" s="73">
        <f t="shared" si="16"/>
        <v>73000</v>
      </c>
    </row>
    <row r="258" spans="1:8" s="64" customFormat="1" ht="12.75" hidden="1">
      <c r="A258" s="184"/>
      <c r="B258" s="144"/>
      <c r="C258" s="139">
        <v>4270</v>
      </c>
      <c r="D258" s="140" t="s">
        <v>20</v>
      </c>
      <c r="E258" s="147">
        <v>54000</v>
      </c>
      <c r="F258" s="143"/>
      <c r="G258" s="143"/>
      <c r="H258" s="73">
        <f t="shared" si="16"/>
        <v>54000</v>
      </c>
    </row>
    <row r="259" spans="1:8" s="64" customFormat="1" ht="12.75" hidden="1">
      <c r="A259" s="184"/>
      <c r="B259" s="144"/>
      <c r="C259" s="139">
        <v>4280</v>
      </c>
      <c r="D259" s="140" t="s">
        <v>46</v>
      </c>
      <c r="E259" s="147">
        <v>10775</v>
      </c>
      <c r="F259" s="163"/>
      <c r="G259" s="163"/>
      <c r="H259" s="73">
        <f t="shared" si="16"/>
        <v>10775</v>
      </c>
    </row>
    <row r="260" spans="1:8" s="64" customFormat="1" ht="12.75" hidden="1">
      <c r="A260" s="184"/>
      <c r="B260" s="144"/>
      <c r="C260" s="139">
        <v>4300</v>
      </c>
      <c r="D260" s="140" t="s">
        <v>21</v>
      </c>
      <c r="E260" s="147">
        <v>28000</v>
      </c>
      <c r="F260" s="163"/>
      <c r="G260" s="163"/>
      <c r="H260" s="73">
        <f t="shared" si="16"/>
        <v>28000</v>
      </c>
    </row>
    <row r="261" spans="1:8" s="64" customFormat="1" ht="12.75" hidden="1">
      <c r="A261" s="184"/>
      <c r="B261" s="144"/>
      <c r="C261" s="139">
        <v>4350</v>
      </c>
      <c r="D261" s="140" t="s">
        <v>68</v>
      </c>
      <c r="E261" s="147">
        <v>4000</v>
      </c>
      <c r="F261" s="143"/>
      <c r="G261" s="143"/>
      <c r="H261" s="73">
        <f t="shared" si="16"/>
        <v>4000</v>
      </c>
    </row>
    <row r="262" spans="1:8" s="64" customFormat="1" ht="33.75" hidden="1">
      <c r="A262" s="184"/>
      <c r="B262" s="144"/>
      <c r="C262" s="139">
        <v>4360</v>
      </c>
      <c r="D262" s="140" t="s">
        <v>87</v>
      </c>
      <c r="E262" s="147">
        <v>5000</v>
      </c>
      <c r="F262" s="163"/>
      <c r="G262" s="163"/>
      <c r="H262" s="73">
        <f t="shared" si="16"/>
        <v>5000</v>
      </c>
    </row>
    <row r="263" spans="1:8" s="64" customFormat="1" ht="33.75" hidden="1">
      <c r="A263" s="184"/>
      <c r="B263" s="144"/>
      <c r="C263" s="139">
        <v>4370</v>
      </c>
      <c r="D263" s="140" t="s">
        <v>88</v>
      </c>
      <c r="E263" s="147">
        <v>15000</v>
      </c>
      <c r="F263" s="163"/>
      <c r="G263" s="163"/>
      <c r="H263" s="73">
        <f t="shared" si="16"/>
        <v>15000</v>
      </c>
    </row>
    <row r="264" spans="1:8" s="64" customFormat="1" ht="12.75" hidden="1">
      <c r="A264" s="184"/>
      <c r="B264" s="144"/>
      <c r="C264" s="139">
        <v>4410</v>
      </c>
      <c r="D264" s="140" t="s">
        <v>39</v>
      </c>
      <c r="E264" s="147">
        <v>4000</v>
      </c>
      <c r="F264" s="143"/>
      <c r="G264" s="143"/>
      <c r="H264" s="73">
        <f t="shared" si="16"/>
        <v>4000</v>
      </c>
    </row>
    <row r="265" spans="1:8" s="64" customFormat="1" ht="12.75" hidden="1">
      <c r="A265" s="184"/>
      <c r="B265" s="144"/>
      <c r="C265" s="139">
        <v>4430</v>
      </c>
      <c r="D265" s="140" t="s">
        <v>26</v>
      </c>
      <c r="E265" s="147">
        <v>2000</v>
      </c>
      <c r="F265" s="143"/>
      <c r="G265" s="143"/>
      <c r="H265" s="73">
        <f t="shared" si="16"/>
        <v>2000</v>
      </c>
    </row>
    <row r="266" spans="1:8" s="64" customFormat="1" ht="22.5" hidden="1">
      <c r="A266" s="184"/>
      <c r="B266" s="144"/>
      <c r="C266" s="139">
        <v>4440</v>
      </c>
      <c r="D266" s="140" t="s">
        <v>69</v>
      </c>
      <c r="E266" s="147">
        <v>2000</v>
      </c>
      <c r="F266" s="143"/>
      <c r="G266" s="143"/>
      <c r="H266" s="73">
        <f t="shared" si="16"/>
        <v>2000</v>
      </c>
    </row>
    <row r="267" spans="1:8" s="64" customFormat="1" ht="22.5" hidden="1">
      <c r="A267" s="184"/>
      <c r="B267" s="144"/>
      <c r="C267" s="139">
        <v>4500</v>
      </c>
      <c r="D267" s="140" t="s">
        <v>120</v>
      </c>
      <c r="E267" s="147">
        <v>6000</v>
      </c>
      <c r="F267" s="143"/>
      <c r="G267" s="143"/>
      <c r="H267" s="73">
        <f t="shared" si="16"/>
        <v>6000</v>
      </c>
    </row>
    <row r="268" spans="1:8" s="64" customFormat="1" ht="12.75" hidden="1">
      <c r="A268" s="184"/>
      <c r="B268" s="144"/>
      <c r="C268" s="139">
        <v>4510</v>
      </c>
      <c r="D268" s="140" t="s">
        <v>121</v>
      </c>
      <c r="E268" s="147">
        <v>225</v>
      </c>
      <c r="F268" s="143"/>
      <c r="G268" s="143"/>
      <c r="H268" s="73">
        <f t="shared" si="16"/>
        <v>225</v>
      </c>
    </row>
    <row r="269" spans="1:8" s="64" customFormat="1" ht="33.75" hidden="1">
      <c r="A269" s="184"/>
      <c r="B269" s="144"/>
      <c r="C269" s="139">
        <v>4740</v>
      </c>
      <c r="D269" s="140" t="s">
        <v>92</v>
      </c>
      <c r="E269" s="147">
        <v>2000</v>
      </c>
      <c r="F269" s="143"/>
      <c r="G269" s="143"/>
      <c r="H269" s="73">
        <f t="shared" si="16"/>
        <v>2000</v>
      </c>
    </row>
    <row r="270" spans="1:8" s="64" customFormat="1" ht="22.5" hidden="1">
      <c r="A270" s="184"/>
      <c r="B270" s="144"/>
      <c r="C270" s="139">
        <v>4750</v>
      </c>
      <c r="D270" s="140" t="s">
        <v>93</v>
      </c>
      <c r="E270" s="147">
        <v>4000</v>
      </c>
      <c r="F270" s="143"/>
      <c r="G270" s="143"/>
      <c r="H270" s="73">
        <f t="shared" si="16"/>
        <v>4000</v>
      </c>
    </row>
    <row r="271" spans="1:8" s="64" customFormat="1" ht="22.5" hidden="1">
      <c r="A271" s="184"/>
      <c r="B271" s="150"/>
      <c r="C271" s="139">
        <v>6060</v>
      </c>
      <c r="D271" s="151" t="s">
        <v>23</v>
      </c>
      <c r="E271" s="147">
        <v>350000</v>
      </c>
      <c r="F271" s="143"/>
      <c r="G271" s="143"/>
      <c r="H271" s="73">
        <f t="shared" si="16"/>
        <v>350000</v>
      </c>
    </row>
    <row r="272" spans="1:8" s="64" customFormat="1" ht="12.75" hidden="1">
      <c r="A272" s="168"/>
      <c r="B272" s="162">
        <v>75414</v>
      </c>
      <c r="C272" s="129"/>
      <c r="D272" s="136" t="s">
        <v>122</v>
      </c>
      <c r="E272" s="132">
        <f>SUM(E273:E275)</f>
        <v>6600</v>
      </c>
      <c r="F272" s="163">
        <f>SUM(F273:F275)</f>
        <v>0</v>
      </c>
      <c r="G272" s="163">
        <f>SUM(G273:G275)</f>
        <v>0</v>
      </c>
      <c r="H272" s="134">
        <f t="shared" si="16"/>
        <v>6600</v>
      </c>
    </row>
    <row r="273" spans="1:8" s="64" customFormat="1" ht="12.75" hidden="1">
      <c r="A273" s="184"/>
      <c r="B273" s="138"/>
      <c r="C273" s="139">
        <v>4210</v>
      </c>
      <c r="D273" s="140" t="s">
        <v>24</v>
      </c>
      <c r="E273" s="147">
        <v>4200</v>
      </c>
      <c r="F273" s="143"/>
      <c r="G273" s="143"/>
      <c r="H273" s="73">
        <f t="shared" si="16"/>
        <v>4200</v>
      </c>
    </row>
    <row r="274" spans="1:8" s="64" customFormat="1" ht="12.75" hidden="1">
      <c r="A274" s="184"/>
      <c r="B274" s="144"/>
      <c r="C274" s="139">
        <v>4300</v>
      </c>
      <c r="D274" s="140" t="s">
        <v>21</v>
      </c>
      <c r="E274" s="147">
        <v>2000</v>
      </c>
      <c r="F274" s="143"/>
      <c r="G274" s="143"/>
      <c r="H274" s="73">
        <f t="shared" si="16"/>
        <v>2000</v>
      </c>
    </row>
    <row r="275" spans="1:8" s="64" customFormat="1" ht="12.75" hidden="1">
      <c r="A275" s="184"/>
      <c r="B275" s="144"/>
      <c r="C275" s="139">
        <v>4430</v>
      </c>
      <c r="D275" s="151" t="s">
        <v>26</v>
      </c>
      <c r="E275" s="147">
        <v>400</v>
      </c>
      <c r="F275" s="143"/>
      <c r="G275" s="143"/>
      <c r="H275" s="73">
        <f t="shared" si="16"/>
        <v>400</v>
      </c>
    </row>
    <row r="276" spans="1:8" s="64" customFormat="1" ht="22.5" hidden="1">
      <c r="A276" s="168"/>
      <c r="B276" s="129">
        <v>75415</v>
      </c>
      <c r="C276" s="129"/>
      <c r="D276" s="136" t="s">
        <v>123</v>
      </c>
      <c r="E276" s="132">
        <f>SUM(E277)</f>
        <v>5000</v>
      </c>
      <c r="F276" s="163">
        <f>SUM(F277)</f>
        <v>0</v>
      </c>
      <c r="G276" s="163">
        <f>SUM(G277)</f>
        <v>0</v>
      </c>
      <c r="H276" s="134">
        <f t="shared" si="16"/>
        <v>5000</v>
      </c>
    </row>
    <row r="277" spans="1:8" s="64" customFormat="1" ht="45" hidden="1">
      <c r="A277" s="168"/>
      <c r="B277" s="139"/>
      <c r="C277" s="129">
        <v>2820</v>
      </c>
      <c r="D277" s="140" t="s">
        <v>113</v>
      </c>
      <c r="E277" s="147">
        <v>5000</v>
      </c>
      <c r="F277" s="143"/>
      <c r="G277" s="143"/>
      <c r="H277" s="73">
        <f t="shared" si="16"/>
        <v>5000</v>
      </c>
    </row>
    <row r="278" spans="1:8" s="64" customFormat="1" ht="12.75" hidden="1">
      <c r="A278" s="184"/>
      <c r="B278" s="129">
        <v>75421</v>
      </c>
      <c r="C278" s="139"/>
      <c r="D278" s="165" t="s">
        <v>236</v>
      </c>
      <c r="E278" s="166">
        <f>SUM(E279:E282)</f>
        <v>97616</v>
      </c>
      <c r="F278" s="163">
        <f>SUM(F279:F282)</f>
        <v>0</v>
      </c>
      <c r="G278" s="163">
        <f>SUM(G279:G282)</f>
        <v>0</v>
      </c>
      <c r="H278" s="134">
        <f t="shared" si="16"/>
        <v>97616</v>
      </c>
    </row>
    <row r="279" spans="1:8" ht="22.5" hidden="1">
      <c r="A279" s="184"/>
      <c r="B279" s="144"/>
      <c r="C279" s="139">
        <v>4010</v>
      </c>
      <c r="D279" s="140" t="s">
        <v>19</v>
      </c>
      <c r="E279" s="147">
        <v>79976</v>
      </c>
      <c r="F279" s="143"/>
      <c r="G279" s="143"/>
      <c r="H279" s="73">
        <f t="shared" si="16"/>
        <v>79976</v>
      </c>
    </row>
    <row r="280" spans="1:8" ht="12.75" hidden="1">
      <c r="A280" s="184"/>
      <c r="B280" s="144"/>
      <c r="C280" s="139">
        <v>4110</v>
      </c>
      <c r="D280" s="140" t="s">
        <v>80</v>
      </c>
      <c r="E280" s="147">
        <v>12076</v>
      </c>
      <c r="F280" s="163"/>
      <c r="G280" s="163"/>
      <c r="H280" s="73">
        <f t="shared" si="16"/>
        <v>12076</v>
      </c>
    </row>
    <row r="281" spans="1:8" ht="12.75" hidden="1">
      <c r="A281" s="184"/>
      <c r="B281" s="144"/>
      <c r="C281" s="139">
        <v>4120</v>
      </c>
      <c r="D281" s="140" t="s">
        <v>22</v>
      </c>
      <c r="E281" s="147">
        <v>1964</v>
      </c>
      <c r="F281" s="143"/>
      <c r="G281" s="143"/>
      <c r="H281" s="73">
        <f t="shared" si="16"/>
        <v>1964</v>
      </c>
    </row>
    <row r="282" spans="1:8" ht="22.5" hidden="1">
      <c r="A282" s="184"/>
      <c r="B282" s="144"/>
      <c r="C282" s="135">
        <v>4440</v>
      </c>
      <c r="D282" s="167" t="s">
        <v>108</v>
      </c>
      <c r="E282" s="147">
        <v>3600</v>
      </c>
      <c r="F282" s="143"/>
      <c r="G282" s="143"/>
      <c r="H282" s="73">
        <f t="shared" si="16"/>
        <v>3600</v>
      </c>
    </row>
    <row r="283" spans="1:8" ht="12.75" hidden="1">
      <c r="A283" s="129">
        <v>757</v>
      </c>
      <c r="B283" s="129"/>
      <c r="C283" s="129"/>
      <c r="D283" s="136" t="s">
        <v>124</v>
      </c>
      <c r="E283" s="132">
        <f>SUM(E284,E287)</f>
        <v>1611684</v>
      </c>
      <c r="F283" s="163">
        <f>SUM(F284,F287)</f>
        <v>0</v>
      </c>
      <c r="G283" s="163">
        <f>SUM(G284,G287)</f>
        <v>0</v>
      </c>
      <c r="H283" s="134">
        <f t="shared" si="16"/>
        <v>1611684</v>
      </c>
    </row>
    <row r="284" spans="1:8" ht="33.75" hidden="1">
      <c r="A284" s="138"/>
      <c r="B284" s="162">
        <v>75702</v>
      </c>
      <c r="C284" s="129"/>
      <c r="D284" s="136" t="s">
        <v>125</v>
      </c>
      <c r="E284" s="132">
        <f>SUM(E285:E286)</f>
        <v>1611684</v>
      </c>
      <c r="F284" s="163">
        <f>SUM(F285:F286)</f>
        <v>0</v>
      </c>
      <c r="G284" s="163">
        <f>SUM(G285:G286)</f>
        <v>0</v>
      </c>
      <c r="H284" s="134">
        <f t="shared" si="16"/>
        <v>1611684</v>
      </c>
    </row>
    <row r="285" spans="1:8" ht="45" hidden="1">
      <c r="A285" s="182"/>
      <c r="B285" s="138"/>
      <c r="C285" s="139">
        <v>8070</v>
      </c>
      <c r="D285" s="140" t="s">
        <v>126</v>
      </c>
      <c r="E285" s="147">
        <v>1511800</v>
      </c>
      <c r="F285" s="143"/>
      <c r="G285" s="143"/>
      <c r="H285" s="73">
        <f t="shared" si="16"/>
        <v>1511800</v>
      </c>
    </row>
    <row r="286" spans="1:8" ht="22.5" hidden="1">
      <c r="A286" s="182"/>
      <c r="B286" s="144"/>
      <c r="C286" s="139">
        <v>8110</v>
      </c>
      <c r="D286" s="140" t="s">
        <v>127</v>
      </c>
      <c r="E286" s="147">
        <v>99884</v>
      </c>
      <c r="F286" s="143"/>
      <c r="G286" s="143"/>
      <c r="H286" s="73">
        <f t="shared" si="16"/>
        <v>99884</v>
      </c>
    </row>
    <row r="287" spans="1:8" ht="33.75" hidden="1">
      <c r="A287" s="144"/>
      <c r="B287" s="129">
        <v>75704</v>
      </c>
      <c r="C287" s="129"/>
      <c r="D287" s="136" t="s">
        <v>128</v>
      </c>
      <c r="E287" s="132">
        <f>SUM(E288)</f>
        <v>0</v>
      </c>
      <c r="F287" s="163">
        <f>SUM(F288)</f>
        <v>0</v>
      </c>
      <c r="G287" s="163">
        <f>SUM(G288)</f>
        <v>0</v>
      </c>
      <c r="H287" s="134">
        <f t="shared" si="16"/>
        <v>0</v>
      </c>
    </row>
    <row r="288" spans="1:8" ht="22.5" hidden="1">
      <c r="A288" s="150"/>
      <c r="B288" s="139"/>
      <c r="C288" s="129">
        <v>8020</v>
      </c>
      <c r="D288" s="140" t="s">
        <v>67</v>
      </c>
      <c r="E288" s="147">
        <v>0</v>
      </c>
      <c r="F288" s="143"/>
      <c r="G288" s="143"/>
      <c r="H288" s="73">
        <f t="shared" si="16"/>
        <v>0</v>
      </c>
    </row>
    <row r="289" spans="1:8" ht="12.75" hidden="1">
      <c r="A289" s="129">
        <v>758</v>
      </c>
      <c r="B289" s="129"/>
      <c r="C289" s="129"/>
      <c r="D289" s="136" t="s">
        <v>129</v>
      </c>
      <c r="E289" s="132">
        <f aca="true" t="shared" si="17" ref="E289:G290">SUM(E290)</f>
        <v>1698532</v>
      </c>
      <c r="F289" s="163">
        <f t="shared" si="17"/>
        <v>0</v>
      </c>
      <c r="G289" s="163">
        <f t="shared" si="17"/>
        <v>0</v>
      </c>
      <c r="H289" s="134">
        <f t="shared" si="16"/>
        <v>1698532</v>
      </c>
    </row>
    <row r="290" spans="1:8" ht="12.75" hidden="1">
      <c r="A290" s="138"/>
      <c r="B290" s="139">
        <v>75818</v>
      </c>
      <c r="C290" s="129"/>
      <c r="D290" s="136" t="s">
        <v>130</v>
      </c>
      <c r="E290" s="132">
        <f t="shared" si="17"/>
        <v>1698532</v>
      </c>
      <c r="F290" s="163">
        <f t="shared" si="17"/>
        <v>0</v>
      </c>
      <c r="G290" s="163">
        <f t="shared" si="17"/>
        <v>0</v>
      </c>
      <c r="H290" s="134">
        <f t="shared" si="16"/>
        <v>1698532</v>
      </c>
    </row>
    <row r="291" spans="1:8" ht="12.75" hidden="1">
      <c r="A291" s="150"/>
      <c r="B291" s="139"/>
      <c r="C291" s="129">
        <v>4810</v>
      </c>
      <c r="D291" s="140" t="s">
        <v>131</v>
      </c>
      <c r="E291" s="147">
        <v>1698532</v>
      </c>
      <c r="F291" s="143"/>
      <c r="G291" s="143"/>
      <c r="H291" s="73">
        <f t="shared" si="16"/>
        <v>1698532</v>
      </c>
    </row>
    <row r="292" spans="1:8" ht="12.75">
      <c r="A292" s="129">
        <v>801</v>
      </c>
      <c r="B292" s="129"/>
      <c r="C292" s="129"/>
      <c r="D292" s="136" t="s">
        <v>132</v>
      </c>
      <c r="E292" s="132">
        <f>SUM(E293,E316,E337,E360,E387,E409,E435,E458,E480,E493,E510)</f>
        <v>25021741</v>
      </c>
      <c r="F292" s="163">
        <f>SUM(F293,F316,F337,F360,F387,F409,F435,F458,F480,F493,F510)</f>
        <v>12754</v>
      </c>
      <c r="G292" s="163">
        <f>SUM(G293,G316,G337,G360,G387,G409,G435,G458,G480,G493,G510)</f>
        <v>29640</v>
      </c>
      <c r="H292" s="134">
        <f t="shared" si="16"/>
        <v>25004855</v>
      </c>
    </row>
    <row r="293" spans="1:8" ht="12.75" hidden="1">
      <c r="A293" s="138"/>
      <c r="B293" s="135">
        <v>80102</v>
      </c>
      <c r="C293" s="129"/>
      <c r="D293" s="136" t="s">
        <v>133</v>
      </c>
      <c r="E293" s="132">
        <f>SUM(E294:E315)</f>
        <v>1735067</v>
      </c>
      <c r="F293" s="163">
        <f>SUM(F294:F315)</f>
        <v>0</v>
      </c>
      <c r="G293" s="163">
        <f>SUM(G294:G315)</f>
        <v>0</v>
      </c>
      <c r="H293" s="134">
        <f t="shared" si="16"/>
        <v>1735067</v>
      </c>
    </row>
    <row r="294" spans="1:8" ht="22.5" hidden="1">
      <c r="A294" s="184"/>
      <c r="B294" s="138"/>
      <c r="C294" s="139">
        <v>3020</v>
      </c>
      <c r="D294" s="140" t="s">
        <v>57</v>
      </c>
      <c r="E294" s="147">
        <v>3982</v>
      </c>
      <c r="F294" s="143"/>
      <c r="G294" s="143"/>
      <c r="H294" s="73">
        <f t="shared" si="16"/>
        <v>3982</v>
      </c>
    </row>
    <row r="295" spans="1:8" ht="22.5" hidden="1">
      <c r="A295" s="184"/>
      <c r="B295" s="168"/>
      <c r="C295" s="139">
        <v>4010</v>
      </c>
      <c r="D295" s="140" t="s">
        <v>19</v>
      </c>
      <c r="E295" s="147">
        <v>1232121</v>
      </c>
      <c r="F295" s="143"/>
      <c r="G295" s="143"/>
      <c r="H295" s="73">
        <f t="shared" si="16"/>
        <v>1232121</v>
      </c>
    </row>
    <row r="296" spans="1:8" ht="12.75" hidden="1">
      <c r="A296" s="184"/>
      <c r="B296" s="168"/>
      <c r="C296" s="139">
        <v>4040</v>
      </c>
      <c r="D296" s="140" t="s">
        <v>85</v>
      </c>
      <c r="E296" s="147">
        <v>121250</v>
      </c>
      <c r="F296" s="143"/>
      <c r="G296" s="143"/>
      <c r="H296" s="73">
        <f t="shared" si="16"/>
        <v>121250</v>
      </c>
    </row>
    <row r="297" spans="1:8" ht="12.75" hidden="1">
      <c r="A297" s="184"/>
      <c r="B297" s="168"/>
      <c r="C297" s="139">
        <v>4110</v>
      </c>
      <c r="D297" s="140" t="s">
        <v>80</v>
      </c>
      <c r="E297" s="147">
        <v>191100</v>
      </c>
      <c r="F297" s="143"/>
      <c r="G297" s="143"/>
      <c r="H297" s="73">
        <f t="shared" si="16"/>
        <v>191100</v>
      </c>
    </row>
    <row r="298" spans="1:8" ht="12.75" hidden="1">
      <c r="A298" s="184"/>
      <c r="B298" s="168"/>
      <c r="C298" s="139">
        <v>4120</v>
      </c>
      <c r="D298" s="140" t="s">
        <v>22</v>
      </c>
      <c r="E298" s="147">
        <v>32582</v>
      </c>
      <c r="F298" s="143"/>
      <c r="G298" s="143"/>
      <c r="H298" s="73">
        <f t="shared" si="16"/>
        <v>32582</v>
      </c>
    </row>
    <row r="299" spans="1:8" ht="12.75" hidden="1">
      <c r="A299" s="184"/>
      <c r="B299" s="168"/>
      <c r="C299" s="139">
        <v>4170</v>
      </c>
      <c r="D299" s="140" t="s">
        <v>18</v>
      </c>
      <c r="E299" s="147">
        <v>3250</v>
      </c>
      <c r="F299" s="143"/>
      <c r="G299" s="143"/>
      <c r="H299" s="73">
        <f t="shared" si="16"/>
        <v>3250</v>
      </c>
    </row>
    <row r="300" spans="1:8" ht="12.75" hidden="1">
      <c r="A300" s="184"/>
      <c r="B300" s="168"/>
      <c r="C300" s="139">
        <v>4210</v>
      </c>
      <c r="D300" s="140" t="s">
        <v>24</v>
      </c>
      <c r="E300" s="147">
        <v>12540</v>
      </c>
      <c r="F300" s="163"/>
      <c r="G300" s="163"/>
      <c r="H300" s="73">
        <f t="shared" si="16"/>
        <v>12540</v>
      </c>
    </row>
    <row r="301" spans="1:8" ht="22.5" hidden="1">
      <c r="A301" s="184"/>
      <c r="B301" s="168"/>
      <c r="C301" s="139">
        <v>4240</v>
      </c>
      <c r="D301" s="140" t="s">
        <v>60</v>
      </c>
      <c r="E301" s="147">
        <v>5200</v>
      </c>
      <c r="F301" s="143"/>
      <c r="G301" s="143"/>
      <c r="H301" s="73">
        <f t="shared" si="16"/>
        <v>5200</v>
      </c>
    </row>
    <row r="302" spans="1:8" ht="12.75" hidden="1">
      <c r="A302" s="184"/>
      <c r="B302" s="168"/>
      <c r="C302" s="139">
        <v>4260</v>
      </c>
      <c r="D302" s="140" t="s">
        <v>42</v>
      </c>
      <c r="E302" s="147">
        <v>29900</v>
      </c>
      <c r="F302" s="143"/>
      <c r="G302" s="143"/>
      <c r="H302" s="73">
        <f t="shared" si="16"/>
        <v>29900</v>
      </c>
    </row>
    <row r="303" spans="1:8" ht="12.75" hidden="1">
      <c r="A303" s="184"/>
      <c r="B303" s="168"/>
      <c r="C303" s="139">
        <v>4270</v>
      </c>
      <c r="D303" s="140" t="s">
        <v>20</v>
      </c>
      <c r="E303" s="147">
        <v>2000</v>
      </c>
      <c r="F303" s="143"/>
      <c r="G303" s="143"/>
      <c r="H303" s="73">
        <f t="shared" si="16"/>
        <v>2000</v>
      </c>
    </row>
    <row r="304" spans="1:8" ht="12.75" hidden="1">
      <c r="A304" s="184"/>
      <c r="B304" s="168"/>
      <c r="C304" s="139">
        <v>4280</v>
      </c>
      <c r="D304" s="140" t="s">
        <v>46</v>
      </c>
      <c r="E304" s="147">
        <v>1100</v>
      </c>
      <c r="F304" s="143"/>
      <c r="G304" s="143"/>
      <c r="H304" s="73">
        <f t="shared" si="16"/>
        <v>1100</v>
      </c>
    </row>
    <row r="305" spans="1:8" ht="12.75" hidden="1">
      <c r="A305" s="184"/>
      <c r="B305" s="168"/>
      <c r="C305" s="139">
        <v>4300</v>
      </c>
      <c r="D305" s="140" t="s">
        <v>21</v>
      </c>
      <c r="E305" s="147">
        <v>5770</v>
      </c>
      <c r="F305" s="143"/>
      <c r="G305" s="143"/>
      <c r="H305" s="73">
        <f t="shared" si="16"/>
        <v>5770</v>
      </c>
    </row>
    <row r="306" spans="1:8" ht="12.75" hidden="1">
      <c r="A306" s="184"/>
      <c r="B306" s="168"/>
      <c r="C306" s="139">
        <v>4350</v>
      </c>
      <c r="D306" s="140" t="s">
        <v>68</v>
      </c>
      <c r="E306" s="147">
        <v>720</v>
      </c>
      <c r="F306" s="143"/>
      <c r="G306" s="143"/>
      <c r="H306" s="73">
        <f t="shared" si="16"/>
        <v>720</v>
      </c>
    </row>
    <row r="307" spans="1:8" ht="33.75" hidden="1">
      <c r="A307" s="184"/>
      <c r="B307" s="168"/>
      <c r="C307" s="139">
        <v>4360</v>
      </c>
      <c r="D307" s="151" t="s">
        <v>87</v>
      </c>
      <c r="E307" s="147">
        <v>1400</v>
      </c>
      <c r="F307" s="143"/>
      <c r="G307" s="143"/>
      <c r="H307" s="73">
        <f t="shared" si="16"/>
        <v>1400</v>
      </c>
    </row>
    <row r="308" spans="1:8" ht="33.75" hidden="1">
      <c r="A308" s="184"/>
      <c r="B308" s="168"/>
      <c r="C308" s="139">
        <v>4370</v>
      </c>
      <c r="D308" s="140" t="s">
        <v>88</v>
      </c>
      <c r="E308" s="147">
        <v>3200</v>
      </c>
      <c r="F308" s="143"/>
      <c r="G308" s="143"/>
      <c r="H308" s="73">
        <f t="shared" si="16"/>
        <v>3200</v>
      </c>
    </row>
    <row r="309" spans="1:8" ht="12.75" hidden="1">
      <c r="A309" s="184"/>
      <c r="B309" s="168"/>
      <c r="C309" s="139">
        <v>4410</v>
      </c>
      <c r="D309" s="140" t="s">
        <v>39</v>
      </c>
      <c r="E309" s="147">
        <v>1600</v>
      </c>
      <c r="F309" s="143"/>
      <c r="G309" s="143"/>
      <c r="H309" s="73">
        <f t="shared" si="16"/>
        <v>1600</v>
      </c>
    </row>
    <row r="310" spans="1:8" ht="12.75" hidden="1">
      <c r="A310" s="184"/>
      <c r="B310" s="168"/>
      <c r="C310" s="139">
        <v>4430</v>
      </c>
      <c r="D310" s="140" t="s">
        <v>26</v>
      </c>
      <c r="E310" s="147">
        <v>820</v>
      </c>
      <c r="F310" s="143"/>
      <c r="G310" s="143"/>
      <c r="H310" s="73">
        <f t="shared" si="16"/>
        <v>820</v>
      </c>
    </row>
    <row r="311" spans="1:8" ht="22.5" hidden="1">
      <c r="A311" s="184"/>
      <c r="B311" s="168"/>
      <c r="C311" s="139">
        <v>4440</v>
      </c>
      <c r="D311" s="140" t="s">
        <v>108</v>
      </c>
      <c r="E311" s="147">
        <v>81802</v>
      </c>
      <c r="F311" s="143"/>
      <c r="G311" s="143"/>
      <c r="H311" s="73">
        <f t="shared" si="16"/>
        <v>81802</v>
      </c>
    </row>
    <row r="312" spans="1:8" ht="12.75" hidden="1">
      <c r="A312" s="184"/>
      <c r="B312" s="168"/>
      <c r="C312" s="139">
        <v>4510</v>
      </c>
      <c r="D312" s="151" t="s">
        <v>121</v>
      </c>
      <c r="E312" s="147">
        <v>200</v>
      </c>
      <c r="F312" s="143"/>
      <c r="G312" s="143"/>
      <c r="H312" s="73">
        <f t="shared" si="16"/>
        <v>200</v>
      </c>
    </row>
    <row r="313" spans="1:8" ht="22.5" hidden="1">
      <c r="A313" s="184"/>
      <c r="B313" s="168"/>
      <c r="C313" s="139">
        <v>4700</v>
      </c>
      <c r="D313" s="140" t="s">
        <v>91</v>
      </c>
      <c r="E313" s="147">
        <v>600</v>
      </c>
      <c r="F313" s="143"/>
      <c r="G313" s="143"/>
      <c r="H313" s="73">
        <f t="shared" si="16"/>
        <v>600</v>
      </c>
    </row>
    <row r="314" spans="1:8" ht="33.75" hidden="1">
      <c r="A314" s="184"/>
      <c r="B314" s="144"/>
      <c r="C314" s="139">
        <v>4740</v>
      </c>
      <c r="D314" s="140" t="s">
        <v>92</v>
      </c>
      <c r="E314" s="147">
        <v>600</v>
      </c>
      <c r="F314" s="143"/>
      <c r="G314" s="143"/>
      <c r="H314" s="73">
        <f t="shared" si="16"/>
        <v>600</v>
      </c>
    </row>
    <row r="315" spans="1:8" ht="22.5" hidden="1">
      <c r="A315" s="184"/>
      <c r="B315" s="150"/>
      <c r="C315" s="139">
        <v>4750</v>
      </c>
      <c r="D315" s="140" t="s">
        <v>93</v>
      </c>
      <c r="E315" s="147">
        <v>3330</v>
      </c>
      <c r="F315" s="143"/>
      <c r="G315" s="143"/>
      <c r="H315" s="73">
        <f aca="true" t="shared" si="18" ref="H315:H377">SUM(E315:F315,-IF(ISNUMBER(G315),G315,0))</f>
        <v>3330</v>
      </c>
    </row>
    <row r="316" spans="1:8" ht="12.75" hidden="1">
      <c r="A316" s="168"/>
      <c r="B316" s="162">
        <v>80110</v>
      </c>
      <c r="C316" s="129"/>
      <c r="D316" s="136" t="s">
        <v>72</v>
      </c>
      <c r="E316" s="132">
        <f>SUM(E317:E336)</f>
        <v>502896</v>
      </c>
      <c r="F316" s="163">
        <f>SUM(F317:F336)</f>
        <v>0</v>
      </c>
      <c r="G316" s="163">
        <f>SUM(G317:G336)</f>
        <v>0</v>
      </c>
      <c r="H316" s="134">
        <f t="shared" si="18"/>
        <v>502896</v>
      </c>
    </row>
    <row r="317" spans="1:8" ht="22.5" hidden="1">
      <c r="A317" s="184"/>
      <c r="B317" s="138"/>
      <c r="C317" s="139">
        <v>3020</v>
      </c>
      <c r="D317" s="140" t="s">
        <v>57</v>
      </c>
      <c r="E317" s="147">
        <v>1537</v>
      </c>
      <c r="F317" s="143"/>
      <c r="G317" s="143"/>
      <c r="H317" s="73">
        <f t="shared" si="18"/>
        <v>1537</v>
      </c>
    </row>
    <row r="318" spans="1:8" ht="22.5" hidden="1">
      <c r="A318" s="182"/>
      <c r="B318" s="144"/>
      <c r="C318" s="139">
        <v>4010</v>
      </c>
      <c r="D318" s="140" t="s">
        <v>19</v>
      </c>
      <c r="E318" s="147">
        <v>338647</v>
      </c>
      <c r="F318" s="143"/>
      <c r="G318" s="143"/>
      <c r="H318" s="73">
        <f t="shared" si="18"/>
        <v>338647</v>
      </c>
    </row>
    <row r="319" spans="1:8" ht="12.75" hidden="1">
      <c r="A319" s="184"/>
      <c r="B319" s="144"/>
      <c r="C319" s="139">
        <v>4040</v>
      </c>
      <c r="D319" s="140" t="s">
        <v>85</v>
      </c>
      <c r="E319" s="147">
        <v>29336</v>
      </c>
      <c r="F319" s="163"/>
      <c r="G319" s="163"/>
      <c r="H319" s="73">
        <f t="shared" si="18"/>
        <v>29336</v>
      </c>
    </row>
    <row r="320" spans="1:8" ht="12.75" hidden="1">
      <c r="A320" s="184"/>
      <c r="B320" s="144"/>
      <c r="C320" s="139">
        <v>4110</v>
      </c>
      <c r="D320" s="140" t="s">
        <v>80</v>
      </c>
      <c r="E320" s="147">
        <v>58141</v>
      </c>
      <c r="F320" s="143"/>
      <c r="G320" s="143"/>
      <c r="H320" s="73">
        <f t="shared" si="18"/>
        <v>58141</v>
      </c>
    </row>
    <row r="321" spans="1:8" ht="12.75" hidden="1">
      <c r="A321" s="184"/>
      <c r="B321" s="144"/>
      <c r="C321" s="139">
        <v>4120</v>
      </c>
      <c r="D321" s="140" t="s">
        <v>22</v>
      </c>
      <c r="E321" s="147">
        <v>9848</v>
      </c>
      <c r="F321" s="143"/>
      <c r="G321" s="143"/>
      <c r="H321" s="73">
        <f t="shared" si="18"/>
        <v>9848</v>
      </c>
    </row>
    <row r="322" spans="1:8" ht="12.75" hidden="1">
      <c r="A322" s="184"/>
      <c r="B322" s="144"/>
      <c r="C322" s="139">
        <v>4210</v>
      </c>
      <c r="D322" s="140" t="s">
        <v>24</v>
      </c>
      <c r="E322" s="147">
        <v>6971</v>
      </c>
      <c r="F322" s="143"/>
      <c r="G322" s="143"/>
      <c r="H322" s="73">
        <f t="shared" si="18"/>
        <v>6971</v>
      </c>
    </row>
    <row r="323" spans="1:8" ht="22.5" hidden="1">
      <c r="A323" s="184"/>
      <c r="B323" s="144"/>
      <c r="C323" s="139">
        <v>4240</v>
      </c>
      <c r="D323" s="140" t="s">
        <v>60</v>
      </c>
      <c r="E323" s="147">
        <v>1809</v>
      </c>
      <c r="F323" s="143"/>
      <c r="G323" s="143"/>
      <c r="H323" s="73">
        <f t="shared" si="18"/>
        <v>1809</v>
      </c>
    </row>
    <row r="324" spans="1:8" ht="12.75" hidden="1">
      <c r="A324" s="184"/>
      <c r="B324" s="144"/>
      <c r="C324" s="139">
        <v>4260</v>
      </c>
      <c r="D324" s="140" t="s">
        <v>42</v>
      </c>
      <c r="E324" s="147">
        <v>19973</v>
      </c>
      <c r="F324" s="143"/>
      <c r="G324" s="143"/>
      <c r="H324" s="73">
        <f t="shared" si="18"/>
        <v>19973</v>
      </c>
    </row>
    <row r="325" spans="1:8" ht="12.75" hidden="1">
      <c r="A325" s="184"/>
      <c r="B325" s="144"/>
      <c r="C325" s="139">
        <v>4280</v>
      </c>
      <c r="D325" s="140" t="s">
        <v>46</v>
      </c>
      <c r="E325" s="147">
        <v>335</v>
      </c>
      <c r="F325" s="143"/>
      <c r="G325" s="143"/>
      <c r="H325" s="73">
        <f t="shared" si="18"/>
        <v>335</v>
      </c>
    </row>
    <row r="326" spans="1:8" ht="12.75" hidden="1">
      <c r="A326" s="184"/>
      <c r="B326" s="144"/>
      <c r="C326" s="139">
        <v>4300</v>
      </c>
      <c r="D326" s="140" t="s">
        <v>21</v>
      </c>
      <c r="E326" s="147">
        <v>2948</v>
      </c>
      <c r="F326" s="143"/>
      <c r="G326" s="143"/>
      <c r="H326" s="73">
        <f t="shared" si="18"/>
        <v>2948</v>
      </c>
    </row>
    <row r="327" spans="1:8" ht="12.75" hidden="1">
      <c r="A327" s="184"/>
      <c r="B327" s="168"/>
      <c r="C327" s="139">
        <v>4350</v>
      </c>
      <c r="D327" s="140" t="s">
        <v>68</v>
      </c>
      <c r="E327" s="147">
        <v>670</v>
      </c>
      <c r="F327" s="143"/>
      <c r="G327" s="143"/>
      <c r="H327" s="73">
        <f t="shared" si="18"/>
        <v>670</v>
      </c>
    </row>
    <row r="328" spans="1:8" ht="33.75" hidden="1">
      <c r="A328" s="184"/>
      <c r="B328" s="168"/>
      <c r="C328" s="139">
        <v>4360</v>
      </c>
      <c r="D328" s="140" t="s">
        <v>87</v>
      </c>
      <c r="E328" s="147">
        <v>201</v>
      </c>
      <c r="F328" s="143"/>
      <c r="G328" s="143"/>
      <c r="H328" s="73">
        <f t="shared" si="18"/>
        <v>201</v>
      </c>
    </row>
    <row r="329" spans="1:8" ht="33.75" hidden="1">
      <c r="A329" s="182"/>
      <c r="B329" s="144"/>
      <c r="C329" s="139">
        <v>4370</v>
      </c>
      <c r="D329" s="140" t="s">
        <v>88</v>
      </c>
      <c r="E329" s="147">
        <v>1399</v>
      </c>
      <c r="F329" s="143"/>
      <c r="G329" s="143"/>
      <c r="H329" s="73">
        <f t="shared" si="18"/>
        <v>1399</v>
      </c>
    </row>
    <row r="330" spans="1:8" ht="22.5" hidden="1">
      <c r="A330" s="184"/>
      <c r="B330" s="168"/>
      <c r="C330" s="139">
        <v>4390</v>
      </c>
      <c r="D330" s="140" t="s">
        <v>107</v>
      </c>
      <c r="E330" s="147">
        <v>168</v>
      </c>
      <c r="F330" s="143"/>
      <c r="G330" s="143"/>
      <c r="H330" s="73">
        <f t="shared" si="18"/>
        <v>168</v>
      </c>
    </row>
    <row r="331" spans="1:8" ht="12.75" hidden="1">
      <c r="A331" s="184"/>
      <c r="B331" s="168"/>
      <c r="C331" s="139">
        <v>4410</v>
      </c>
      <c r="D331" s="151" t="s">
        <v>39</v>
      </c>
      <c r="E331" s="147">
        <v>570</v>
      </c>
      <c r="F331" s="143"/>
      <c r="G331" s="143"/>
      <c r="H331" s="73">
        <f t="shared" si="18"/>
        <v>570</v>
      </c>
    </row>
    <row r="332" spans="1:8" ht="12.75" hidden="1">
      <c r="A332" s="184"/>
      <c r="B332" s="168"/>
      <c r="C332" s="139">
        <v>4430</v>
      </c>
      <c r="D332" s="151" t="s">
        <v>26</v>
      </c>
      <c r="E332" s="147">
        <v>1005</v>
      </c>
      <c r="F332" s="143"/>
      <c r="G332" s="143"/>
      <c r="H332" s="73">
        <f t="shared" si="18"/>
        <v>1005</v>
      </c>
    </row>
    <row r="333" spans="1:8" ht="22.5" hidden="1">
      <c r="A333" s="184"/>
      <c r="B333" s="168"/>
      <c r="C333" s="139">
        <v>4440</v>
      </c>
      <c r="D333" s="140" t="s">
        <v>108</v>
      </c>
      <c r="E333" s="147">
        <v>27713</v>
      </c>
      <c r="F333" s="143"/>
      <c r="G333" s="143"/>
      <c r="H333" s="73">
        <f t="shared" si="18"/>
        <v>27713</v>
      </c>
    </row>
    <row r="334" spans="1:8" ht="22.5" hidden="1">
      <c r="A334" s="182"/>
      <c r="B334" s="144"/>
      <c r="C334" s="139">
        <v>4700</v>
      </c>
      <c r="D334" s="140" t="s">
        <v>91</v>
      </c>
      <c r="E334" s="147">
        <v>586</v>
      </c>
      <c r="F334" s="143"/>
      <c r="G334" s="143"/>
      <c r="H334" s="73">
        <f t="shared" si="18"/>
        <v>586</v>
      </c>
    </row>
    <row r="335" spans="1:8" ht="33.75" hidden="1">
      <c r="A335" s="184"/>
      <c r="B335" s="144"/>
      <c r="C335" s="139">
        <v>4740</v>
      </c>
      <c r="D335" s="140" t="s">
        <v>92</v>
      </c>
      <c r="E335" s="147">
        <v>268</v>
      </c>
      <c r="F335" s="143"/>
      <c r="G335" s="143"/>
      <c r="H335" s="73">
        <f t="shared" si="18"/>
        <v>268</v>
      </c>
    </row>
    <row r="336" spans="1:8" ht="22.5" hidden="1">
      <c r="A336" s="184"/>
      <c r="B336" s="150"/>
      <c r="C336" s="139">
        <v>4750</v>
      </c>
      <c r="D336" s="140" t="s">
        <v>93</v>
      </c>
      <c r="E336" s="147">
        <v>771</v>
      </c>
      <c r="F336" s="143"/>
      <c r="G336" s="143"/>
      <c r="H336" s="73">
        <f t="shared" si="18"/>
        <v>771</v>
      </c>
    </row>
    <row r="337" spans="1:8" ht="12.75" hidden="1">
      <c r="A337" s="168"/>
      <c r="B337" s="162">
        <v>80111</v>
      </c>
      <c r="C337" s="129"/>
      <c r="D337" s="136" t="s">
        <v>44</v>
      </c>
      <c r="E337" s="166">
        <f>SUM(E338:E359)</f>
        <v>1488623</v>
      </c>
      <c r="F337" s="163">
        <f>SUM(F338:F359)</f>
        <v>0</v>
      </c>
      <c r="G337" s="163">
        <f>SUM(G338:G359)</f>
        <v>0</v>
      </c>
      <c r="H337" s="134">
        <f t="shared" si="18"/>
        <v>1488623</v>
      </c>
    </row>
    <row r="338" spans="1:8" ht="22.5" hidden="1">
      <c r="A338" s="184"/>
      <c r="B338" s="138"/>
      <c r="C338" s="139">
        <v>3020</v>
      </c>
      <c r="D338" s="140" t="s">
        <v>57</v>
      </c>
      <c r="E338" s="147">
        <v>4301</v>
      </c>
      <c r="F338" s="143"/>
      <c r="G338" s="143"/>
      <c r="H338" s="73">
        <f t="shared" si="18"/>
        <v>4301</v>
      </c>
    </row>
    <row r="339" spans="1:8" ht="22.5" hidden="1">
      <c r="A339" s="184"/>
      <c r="B339" s="168"/>
      <c r="C339" s="139">
        <v>4010</v>
      </c>
      <c r="D339" s="140" t="s">
        <v>19</v>
      </c>
      <c r="E339" s="147">
        <v>1068030</v>
      </c>
      <c r="F339" s="143"/>
      <c r="G339" s="143"/>
      <c r="H339" s="73">
        <f t="shared" si="18"/>
        <v>1068030</v>
      </c>
    </row>
    <row r="340" spans="1:8" ht="12.75" hidden="1">
      <c r="A340" s="184"/>
      <c r="B340" s="168"/>
      <c r="C340" s="139">
        <v>4040</v>
      </c>
      <c r="D340" s="140" t="s">
        <v>85</v>
      </c>
      <c r="E340" s="147">
        <v>76911</v>
      </c>
      <c r="F340" s="143"/>
      <c r="G340" s="143"/>
      <c r="H340" s="73">
        <f t="shared" si="18"/>
        <v>76911</v>
      </c>
    </row>
    <row r="341" spans="1:8" ht="12.75" hidden="1">
      <c r="A341" s="184"/>
      <c r="B341" s="168"/>
      <c r="C341" s="139">
        <v>4110</v>
      </c>
      <c r="D341" s="140" t="s">
        <v>80</v>
      </c>
      <c r="E341" s="147">
        <v>166398</v>
      </c>
      <c r="F341" s="143"/>
      <c r="G341" s="143"/>
      <c r="H341" s="73">
        <f t="shared" si="18"/>
        <v>166398</v>
      </c>
    </row>
    <row r="342" spans="1:8" ht="12.75" hidden="1">
      <c r="A342" s="184"/>
      <c r="B342" s="168"/>
      <c r="C342" s="139">
        <v>4120</v>
      </c>
      <c r="D342" s="140" t="s">
        <v>22</v>
      </c>
      <c r="E342" s="147">
        <v>27975</v>
      </c>
      <c r="F342" s="143"/>
      <c r="G342" s="143"/>
      <c r="H342" s="73">
        <f t="shared" si="18"/>
        <v>27975</v>
      </c>
    </row>
    <row r="343" spans="1:8" ht="12.75" hidden="1">
      <c r="A343" s="184"/>
      <c r="B343" s="168"/>
      <c r="C343" s="139">
        <v>4170</v>
      </c>
      <c r="D343" s="140" t="s">
        <v>18</v>
      </c>
      <c r="E343" s="147">
        <v>3250</v>
      </c>
      <c r="F343" s="143"/>
      <c r="G343" s="143"/>
      <c r="H343" s="73">
        <f t="shared" si="18"/>
        <v>3250</v>
      </c>
    </row>
    <row r="344" spans="1:8" ht="12.75" hidden="1">
      <c r="A344" s="184"/>
      <c r="B344" s="168"/>
      <c r="C344" s="139">
        <v>4210</v>
      </c>
      <c r="D344" s="140" t="s">
        <v>24</v>
      </c>
      <c r="E344" s="147">
        <v>14419</v>
      </c>
      <c r="F344" s="143"/>
      <c r="G344" s="143"/>
      <c r="H344" s="73">
        <f t="shared" si="18"/>
        <v>14419</v>
      </c>
    </row>
    <row r="345" spans="1:8" ht="22.5" hidden="1">
      <c r="A345" s="184"/>
      <c r="B345" s="168"/>
      <c r="C345" s="139">
        <v>4240</v>
      </c>
      <c r="D345" s="151" t="s">
        <v>60</v>
      </c>
      <c r="E345" s="147">
        <v>5100</v>
      </c>
      <c r="F345" s="143"/>
      <c r="G345" s="143"/>
      <c r="H345" s="73">
        <f t="shared" si="18"/>
        <v>5100</v>
      </c>
    </row>
    <row r="346" spans="1:8" ht="12.75" hidden="1">
      <c r="A346" s="184"/>
      <c r="B346" s="168"/>
      <c r="C346" s="139">
        <v>4260</v>
      </c>
      <c r="D346" s="140" t="s">
        <v>42</v>
      </c>
      <c r="E346" s="147">
        <v>32110</v>
      </c>
      <c r="F346" s="163"/>
      <c r="G346" s="163"/>
      <c r="H346" s="73">
        <f t="shared" si="18"/>
        <v>32110</v>
      </c>
    </row>
    <row r="347" spans="1:8" ht="12.75" hidden="1">
      <c r="A347" s="184"/>
      <c r="B347" s="168"/>
      <c r="C347" s="139">
        <v>4270</v>
      </c>
      <c r="D347" s="140" t="s">
        <v>20</v>
      </c>
      <c r="E347" s="147">
        <v>1840</v>
      </c>
      <c r="F347" s="143"/>
      <c r="G347" s="143"/>
      <c r="H347" s="73">
        <f t="shared" si="18"/>
        <v>1840</v>
      </c>
    </row>
    <row r="348" spans="1:8" ht="12.75" hidden="1">
      <c r="A348" s="184"/>
      <c r="B348" s="168"/>
      <c r="C348" s="139">
        <v>4280</v>
      </c>
      <c r="D348" s="140" t="s">
        <v>46</v>
      </c>
      <c r="E348" s="147">
        <v>1075</v>
      </c>
      <c r="F348" s="143"/>
      <c r="G348" s="143"/>
      <c r="H348" s="73">
        <f t="shared" si="18"/>
        <v>1075</v>
      </c>
    </row>
    <row r="349" spans="1:8" ht="12.75" hidden="1">
      <c r="A349" s="184"/>
      <c r="B349" s="168"/>
      <c r="C349" s="139">
        <v>4300</v>
      </c>
      <c r="D349" s="140" t="s">
        <v>21</v>
      </c>
      <c r="E349" s="147">
        <v>5885</v>
      </c>
      <c r="F349" s="143"/>
      <c r="G349" s="143"/>
      <c r="H349" s="73">
        <f t="shared" si="18"/>
        <v>5885</v>
      </c>
    </row>
    <row r="350" spans="1:8" ht="12.75" hidden="1">
      <c r="A350" s="184"/>
      <c r="B350" s="168"/>
      <c r="C350" s="139">
        <v>4350</v>
      </c>
      <c r="D350" s="140" t="s">
        <v>68</v>
      </c>
      <c r="E350" s="147">
        <v>705</v>
      </c>
      <c r="F350" s="143"/>
      <c r="G350" s="143"/>
      <c r="H350" s="73">
        <f t="shared" si="18"/>
        <v>705</v>
      </c>
    </row>
    <row r="351" spans="1:8" ht="33.75" hidden="1">
      <c r="A351" s="184"/>
      <c r="B351" s="168"/>
      <c r="C351" s="139">
        <v>4360</v>
      </c>
      <c r="D351" s="140" t="s">
        <v>87</v>
      </c>
      <c r="E351" s="147">
        <v>1429</v>
      </c>
      <c r="F351" s="143"/>
      <c r="G351" s="143"/>
      <c r="H351" s="73">
        <f t="shared" si="18"/>
        <v>1429</v>
      </c>
    </row>
    <row r="352" spans="1:8" ht="33.75" hidden="1">
      <c r="A352" s="184"/>
      <c r="B352" s="168"/>
      <c r="C352" s="139">
        <v>4370</v>
      </c>
      <c r="D352" s="140" t="s">
        <v>88</v>
      </c>
      <c r="E352" s="147">
        <v>3242</v>
      </c>
      <c r="F352" s="143"/>
      <c r="G352" s="143"/>
      <c r="H352" s="73">
        <f t="shared" si="18"/>
        <v>3242</v>
      </c>
    </row>
    <row r="353" spans="1:8" ht="12.75" hidden="1">
      <c r="A353" s="184"/>
      <c r="B353" s="168"/>
      <c r="C353" s="139">
        <v>4410</v>
      </c>
      <c r="D353" s="140" t="s">
        <v>39</v>
      </c>
      <c r="E353" s="147">
        <v>1550</v>
      </c>
      <c r="F353" s="143"/>
      <c r="G353" s="143"/>
      <c r="H353" s="73">
        <f t="shared" si="18"/>
        <v>1550</v>
      </c>
    </row>
    <row r="354" spans="1:8" ht="12.75" hidden="1">
      <c r="A354" s="182"/>
      <c r="B354" s="144"/>
      <c r="C354" s="139">
        <v>4430</v>
      </c>
      <c r="D354" s="140" t="s">
        <v>26</v>
      </c>
      <c r="E354" s="147">
        <v>800</v>
      </c>
      <c r="F354" s="143"/>
      <c r="G354" s="143"/>
      <c r="H354" s="73">
        <f t="shared" si="18"/>
        <v>800</v>
      </c>
    </row>
    <row r="355" spans="1:8" ht="22.5" hidden="1">
      <c r="A355" s="182"/>
      <c r="B355" s="144"/>
      <c r="C355" s="139">
        <v>4440</v>
      </c>
      <c r="D355" s="140" t="s">
        <v>108</v>
      </c>
      <c r="E355" s="147">
        <v>70833</v>
      </c>
      <c r="F355" s="143"/>
      <c r="G355" s="143"/>
      <c r="H355" s="73">
        <f t="shared" si="18"/>
        <v>70833</v>
      </c>
    </row>
    <row r="356" spans="1:8" ht="12.75" hidden="1">
      <c r="A356" s="182"/>
      <c r="B356" s="144"/>
      <c r="C356" s="139">
        <v>4510</v>
      </c>
      <c r="D356" s="151" t="s">
        <v>121</v>
      </c>
      <c r="E356" s="147">
        <v>190</v>
      </c>
      <c r="F356" s="143"/>
      <c r="G356" s="143"/>
      <c r="H356" s="73">
        <f t="shared" si="18"/>
        <v>190</v>
      </c>
    </row>
    <row r="357" spans="1:8" ht="22.5" hidden="1">
      <c r="A357" s="182"/>
      <c r="B357" s="144"/>
      <c r="C357" s="139">
        <v>4700</v>
      </c>
      <c r="D357" s="151" t="s">
        <v>237</v>
      </c>
      <c r="E357" s="147">
        <v>500</v>
      </c>
      <c r="F357" s="143"/>
      <c r="G357" s="143"/>
      <c r="H357" s="73">
        <f t="shared" si="18"/>
        <v>500</v>
      </c>
    </row>
    <row r="358" spans="1:8" ht="33.75" hidden="1">
      <c r="A358" s="182"/>
      <c r="B358" s="144"/>
      <c r="C358" s="139">
        <v>4740</v>
      </c>
      <c r="D358" s="140" t="s">
        <v>92</v>
      </c>
      <c r="E358" s="147">
        <v>580</v>
      </c>
      <c r="F358" s="143"/>
      <c r="G358" s="143"/>
      <c r="H358" s="73">
        <f t="shared" si="18"/>
        <v>580</v>
      </c>
    </row>
    <row r="359" spans="1:8" ht="22.5" hidden="1">
      <c r="A359" s="182"/>
      <c r="B359" s="144"/>
      <c r="C359" s="139">
        <v>4750</v>
      </c>
      <c r="D359" s="140" t="s">
        <v>93</v>
      </c>
      <c r="E359" s="147">
        <v>1500</v>
      </c>
      <c r="F359" s="143"/>
      <c r="G359" s="143"/>
      <c r="H359" s="73">
        <f t="shared" si="18"/>
        <v>1500</v>
      </c>
    </row>
    <row r="360" spans="1:8" ht="12.75">
      <c r="A360" s="168"/>
      <c r="B360" s="129">
        <v>80120</v>
      </c>
      <c r="C360" s="129"/>
      <c r="D360" s="136" t="s">
        <v>136</v>
      </c>
      <c r="E360" s="132">
        <f>SUM(E361:E386)</f>
        <v>6230252</v>
      </c>
      <c r="F360" s="163">
        <f>SUM(F365:F383)</f>
        <v>7178</v>
      </c>
      <c r="G360" s="163">
        <f>SUM(G365:G383)</f>
        <v>7130</v>
      </c>
      <c r="H360" s="134">
        <f t="shared" si="18"/>
        <v>6230300</v>
      </c>
    </row>
    <row r="361" spans="1:8" ht="33.75" hidden="1">
      <c r="A361" s="184"/>
      <c r="B361" s="138"/>
      <c r="C361" s="139">
        <v>2310</v>
      </c>
      <c r="D361" s="140" t="s">
        <v>84</v>
      </c>
      <c r="E361" s="147">
        <v>14400</v>
      </c>
      <c r="F361" s="143"/>
      <c r="G361" s="143"/>
      <c r="H361" s="73">
        <f t="shared" si="18"/>
        <v>14400</v>
      </c>
    </row>
    <row r="362" spans="1:8" ht="33.75" hidden="1">
      <c r="A362" s="184"/>
      <c r="B362" s="144"/>
      <c r="C362" s="139">
        <v>2540</v>
      </c>
      <c r="D362" s="140" t="s">
        <v>137</v>
      </c>
      <c r="E362" s="147">
        <v>49500</v>
      </c>
      <c r="F362" s="143"/>
      <c r="G362" s="143"/>
      <c r="H362" s="73">
        <f t="shared" si="18"/>
        <v>49500</v>
      </c>
    </row>
    <row r="363" spans="1:8" ht="22.5" hidden="1">
      <c r="A363" s="184"/>
      <c r="B363" s="144"/>
      <c r="C363" s="139">
        <v>3020</v>
      </c>
      <c r="D363" s="140" t="s">
        <v>57</v>
      </c>
      <c r="E363" s="147">
        <v>20957</v>
      </c>
      <c r="F363" s="143"/>
      <c r="G363" s="143"/>
      <c r="H363" s="73">
        <f t="shared" si="18"/>
        <v>20957</v>
      </c>
    </row>
    <row r="364" spans="1:8" ht="22.5" hidden="1">
      <c r="A364" s="184"/>
      <c r="B364" s="144"/>
      <c r="C364" s="139">
        <v>4010</v>
      </c>
      <c r="D364" s="140" t="s">
        <v>19</v>
      </c>
      <c r="E364" s="147">
        <v>3866322</v>
      </c>
      <c r="F364" s="143"/>
      <c r="G364" s="143"/>
      <c r="H364" s="73">
        <f t="shared" si="18"/>
        <v>3866322</v>
      </c>
    </row>
    <row r="365" spans="1:8" ht="12.75">
      <c r="A365" s="184"/>
      <c r="B365" s="144"/>
      <c r="C365" s="139">
        <v>4040</v>
      </c>
      <c r="D365" s="140" t="s">
        <v>85</v>
      </c>
      <c r="E365" s="147">
        <v>333689</v>
      </c>
      <c r="F365" s="143">
        <v>0</v>
      </c>
      <c r="G365" s="143">
        <v>6930</v>
      </c>
      <c r="H365" s="73">
        <f t="shared" si="18"/>
        <v>326759</v>
      </c>
    </row>
    <row r="366" spans="1:8" ht="12.75">
      <c r="A366" s="184"/>
      <c r="B366" s="144"/>
      <c r="C366" s="139">
        <v>4110</v>
      </c>
      <c r="D366" s="140" t="s">
        <v>80</v>
      </c>
      <c r="E366" s="147">
        <v>640615</v>
      </c>
      <c r="F366" s="143">
        <v>7</v>
      </c>
      <c r="G366" s="143">
        <v>0</v>
      </c>
      <c r="H366" s="73">
        <f t="shared" si="18"/>
        <v>640622</v>
      </c>
    </row>
    <row r="367" spans="1:8" ht="12.75">
      <c r="A367" s="184"/>
      <c r="B367" s="144"/>
      <c r="C367" s="139">
        <v>4120</v>
      </c>
      <c r="D367" s="140" t="s">
        <v>22</v>
      </c>
      <c r="E367" s="147">
        <v>101852</v>
      </c>
      <c r="F367" s="143">
        <v>1</v>
      </c>
      <c r="G367" s="143">
        <v>0</v>
      </c>
      <c r="H367" s="73">
        <f t="shared" si="18"/>
        <v>101853</v>
      </c>
    </row>
    <row r="368" spans="1:8" ht="12.75">
      <c r="A368" s="184"/>
      <c r="B368" s="144"/>
      <c r="C368" s="139">
        <v>4170</v>
      </c>
      <c r="D368" s="140" t="s">
        <v>18</v>
      </c>
      <c r="E368" s="147">
        <v>1000</v>
      </c>
      <c r="F368" s="146">
        <v>6970</v>
      </c>
      <c r="G368" s="146">
        <v>0</v>
      </c>
      <c r="H368" s="73">
        <f t="shared" si="18"/>
        <v>7970</v>
      </c>
    </row>
    <row r="369" spans="1:8" ht="12.75" hidden="1">
      <c r="A369" s="182"/>
      <c r="B369" s="144"/>
      <c r="C369" s="139">
        <v>4210</v>
      </c>
      <c r="D369" s="140" t="s">
        <v>24</v>
      </c>
      <c r="E369" s="147">
        <v>125768</v>
      </c>
      <c r="F369" s="143"/>
      <c r="G369" s="143"/>
      <c r="H369" s="73">
        <f t="shared" si="18"/>
        <v>125768</v>
      </c>
    </row>
    <row r="370" spans="1:8" ht="22.5" hidden="1">
      <c r="A370" s="184"/>
      <c r="B370" s="144"/>
      <c r="C370" s="139">
        <v>4240</v>
      </c>
      <c r="D370" s="140" t="s">
        <v>60</v>
      </c>
      <c r="E370" s="147">
        <v>21739</v>
      </c>
      <c r="F370" s="143"/>
      <c r="G370" s="143"/>
      <c r="H370" s="73">
        <f t="shared" si="18"/>
        <v>21739</v>
      </c>
    </row>
    <row r="371" spans="1:8" ht="12.75" hidden="1">
      <c r="A371" s="184"/>
      <c r="B371" s="144"/>
      <c r="C371" s="139">
        <v>4260</v>
      </c>
      <c r="D371" s="140" t="s">
        <v>42</v>
      </c>
      <c r="E371" s="147">
        <v>230819</v>
      </c>
      <c r="F371" s="143"/>
      <c r="G371" s="143"/>
      <c r="H371" s="73">
        <f t="shared" si="18"/>
        <v>230819</v>
      </c>
    </row>
    <row r="372" spans="1:8" ht="12.75" hidden="1">
      <c r="A372" s="184"/>
      <c r="B372" s="144"/>
      <c r="C372" s="139">
        <v>4270</v>
      </c>
      <c r="D372" s="140" t="s">
        <v>20</v>
      </c>
      <c r="E372" s="147">
        <v>428689</v>
      </c>
      <c r="F372" s="143"/>
      <c r="G372" s="143"/>
      <c r="H372" s="73">
        <f t="shared" si="18"/>
        <v>428689</v>
      </c>
    </row>
    <row r="373" spans="1:8" ht="12.75" hidden="1">
      <c r="A373" s="184"/>
      <c r="B373" s="144"/>
      <c r="C373" s="139">
        <v>4280</v>
      </c>
      <c r="D373" s="140" t="s">
        <v>46</v>
      </c>
      <c r="E373" s="147">
        <v>4036</v>
      </c>
      <c r="F373" s="143"/>
      <c r="G373" s="143"/>
      <c r="H373" s="73">
        <f t="shared" si="18"/>
        <v>4036</v>
      </c>
    </row>
    <row r="374" spans="1:8" ht="12.75" hidden="1">
      <c r="A374" s="184"/>
      <c r="B374" s="144"/>
      <c r="C374" s="139">
        <v>4300</v>
      </c>
      <c r="D374" s="140" t="s">
        <v>21</v>
      </c>
      <c r="E374" s="147">
        <v>47095</v>
      </c>
      <c r="F374" s="143"/>
      <c r="G374" s="143"/>
      <c r="H374" s="73">
        <f t="shared" si="18"/>
        <v>47095</v>
      </c>
    </row>
    <row r="375" spans="1:8" ht="12.75" hidden="1">
      <c r="A375" s="184"/>
      <c r="B375" s="144"/>
      <c r="C375" s="139">
        <v>4350</v>
      </c>
      <c r="D375" s="140" t="s">
        <v>68</v>
      </c>
      <c r="E375" s="147">
        <v>6288</v>
      </c>
      <c r="F375" s="143"/>
      <c r="G375" s="143"/>
      <c r="H375" s="73">
        <f t="shared" si="18"/>
        <v>6288</v>
      </c>
    </row>
    <row r="376" spans="1:8" ht="33.75" hidden="1">
      <c r="A376" s="184"/>
      <c r="B376" s="144"/>
      <c r="C376" s="139">
        <v>4360</v>
      </c>
      <c r="D376" s="140" t="s">
        <v>87</v>
      </c>
      <c r="E376" s="147">
        <v>3614</v>
      </c>
      <c r="F376" s="143"/>
      <c r="G376" s="143"/>
      <c r="H376" s="73">
        <f t="shared" si="18"/>
        <v>3614</v>
      </c>
    </row>
    <row r="377" spans="1:8" ht="33.75" hidden="1">
      <c r="A377" s="182"/>
      <c r="B377" s="144"/>
      <c r="C377" s="139">
        <v>4370</v>
      </c>
      <c r="D377" s="140" t="s">
        <v>88</v>
      </c>
      <c r="E377" s="147">
        <v>16262</v>
      </c>
      <c r="F377" s="143"/>
      <c r="G377" s="143"/>
      <c r="H377" s="73">
        <f t="shared" si="18"/>
        <v>16262</v>
      </c>
    </row>
    <row r="378" spans="1:8" ht="22.5" hidden="1">
      <c r="A378" s="184"/>
      <c r="B378" s="144"/>
      <c r="C378" s="139">
        <v>4390</v>
      </c>
      <c r="D378" s="140" t="s">
        <v>107</v>
      </c>
      <c r="E378" s="152">
        <v>790</v>
      </c>
      <c r="F378" s="143"/>
      <c r="G378" s="143"/>
      <c r="H378" s="73">
        <f aca="true" t="shared" si="19" ref="H378:H442">SUM(E378:F378,-IF(ISNUMBER(G378),G378,0))</f>
        <v>790</v>
      </c>
    </row>
    <row r="379" spans="1:8" ht="12.75" hidden="1">
      <c r="A379" s="184"/>
      <c r="B379" s="144"/>
      <c r="C379" s="139">
        <v>4410</v>
      </c>
      <c r="D379" s="140" t="s">
        <v>39</v>
      </c>
      <c r="E379" s="147">
        <v>9506</v>
      </c>
      <c r="F379" s="143"/>
      <c r="G379" s="143"/>
      <c r="H379" s="73">
        <f t="shared" si="19"/>
        <v>9506</v>
      </c>
    </row>
    <row r="380" spans="1:8" ht="12.75">
      <c r="A380" s="184"/>
      <c r="B380" s="144"/>
      <c r="C380" s="139">
        <v>4430</v>
      </c>
      <c r="D380" s="140" t="s">
        <v>26</v>
      </c>
      <c r="E380" s="147">
        <v>9987</v>
      </c>
      <c r="F380" s="143">
        <v>0</v>
      </c>
      <c r="G380" s="143">
        <v>200</v>
      </c>
      <c r="H380" s="73">
        <f t="shared" si="19"/>
        <v>9787</v>
      </c>
    </row>
    <row r="381" spans="1:8" ht="22.5" hidden="1">
      <c r="A381" s="184"/>
      <c r="B381" s="144"/>
      <c r="C381" s="139">
        <v>4440</v>
      </c>
      <c r="D381" s="140" t="s">
        <v>108</v>
      </c>
      <c r="E381" s="147">
        <v>263767</v>
      </c>
      <c r="F381" s="143"/>
      <c r="G381" s="143"/>
      <c r="H381" s="73">
        <f t="shared" si="19"/>
        <v>263767</v>
      </c>
    </row>
    <row r="382" spans="1:8" ht="22.5" hidden="1">
      <c r="A382" s="184"/>
      <c r="B382" s="144"/>
      <c r="C382" s="139">
        <v>4500</v>
      </c>
      <c r="D382" s="140" t="s">
        <v>120</v>
      </c>
      <c r="E382" s="152"/>
      <c r="F382" s="143"/>
      <c r="G382" s="143"/>
      <c r="H382" s="73">
        <f t="shared" si="19"/>
        <v>0</v>
      </c>
    </row>
    <row r="383" spans="1:8" ht="12.75">
      <c r="A383" s="184"/>
      <c r="B383" s="144"/>
      <c r="C383" s="139">
        <v>4510</v>
      </c>
      <c r="D383" s="140" t="s">
        <v>121</v>
      </c>
      <c r="E383" s="152">
        <v>0</v>
      </c>
      <c r="F383" s="143">
        <v>200</v>
      </c>
      <c r="G383" s="143">
        <v>0</v>
      </c>
      <c r="H383" s="73">
        <f t="shared" si="19"/>
        <v>200</v>
      </c>
    </row>
    <row r="384" spans="1:8" ht="22.5" hidden="1">
      <c r="A384" s="184"/>
      <c r="B384" s="144"/>
      <c r="C384" s="139">
        <v>4700</v>
      </c>
      <c r="D384" s="140" t="s">
        <v>91</v>
      </c>
      <c r="E384" s="147">
        <v>8147</v>
      </c>
      <c r="F384" s="143"/>
      <c r="G384" s="143"/>
      <c r="H384" s="73">
        <f t="shared" si="19"/>
        <v>8147</v>
      </c>
    </row>
    <row r="385" spans="1:8" ht="33.75" hidden="1">
      <c r="A385" s="184"/>
      <c r="B385" s="144"/>
      <c r="C385" s="139">
        <v>4740</v>
      </c>
      <c r="D385" s="140" t="s">
        <v>92</v>
      </c>
      <c r="E385" s="147">
        <v>5361</v>
      </c>
      <c r="F385" s="143"/>
      <c r="G385" s="143"/>
      <c r="H385" s="73">
        <f t="shared" si="19"/>
        <v>5361</v>
      </c>
    </row>
    <row r="386" spans="1:8" ht="22.5" hidden="1">
      <c r="A386" s="184"/>
      <c r="B386" s="150"/>
      <c r="C386" s="139">
        <v>4750</v>
      </c>
      <c r="D386" s="140" t="s">
        <v>93</v>
      </c>
      <c r="E386" s="147">
        <v>20049</v>
      </c>
      <c r="F386" s="143"/>
      <c r="G386" s="143"/>
      <c r="H386" s="73">
        <f t="shared" si="19"/>
        <v>20049</v>
      </c>
    </row>
    <row r="387" spans="1:8" ht="12.75">
      <c r="A387" s="168"/>
      <c r="B387" s="129">
        <v>80123</v>
      </c>
      <c r="C387" s="129"/>
      <c r="D387" s="136" t="s">
        <v>138</v>
      </c>
      <c r="E387" s="132">
        <f>SUM(E388:E408)</f>
        <v>509879</v>
      </c>
      <c r="F387" s="163">
        <f>SUM(F388:F408)</f>
        <v>10</v>
      </c>
      <c r="G387" s="163">
        <f>SUM(G388:G408)</f>
        <v>0</v>
      </c>
      <c r="H387" s="134">
        <f t="shared" si="19"/>
        <v>509889</v>
      </c>
    </row>
    <row r="388" spans="1:8" ht="22.5" hidden="1">
      <c r="A388" s="184"/>
      <c r="B388" s="138"/>
      <c r="C388" s="139">
        <v>3020</v>
      </c>
      <c r="D388" s="140" t="s">
        <v>57</v>
      </c>
      <c r="E388" s="147">
        <v>2193</v>
      </c>
      <c r="F388" s="143"/>
      <c r="G388" s="143"/>
      <c r="H388" s="73">
        <f t="shared" si="19"/>
        <v>2193</v>
      </c>
    </row>
    <row r="389" spans="1:8" ht="22.5" hidden="1">
      <c r="A389" s="184"/>
      <c r="B389" s="144"/>
      <c r="C389" s="139">
        <v>4010</v>
      </c>
      <c r="D389" s="140" t="s">
        <v>19</v>
      </c>
      <c r="E389" s="147">
        <v>332972</v>
      </c>
      <c r="F389" s="143"/>
      <c r="G389" s="143"/>
      <c r="H389" s="73">
        <f t="shared" si="19"/>
        <v>332972</v>
      </c>
    </row>
    <row r="390" spans="1:8" ht="12.75">
      <c r="A390" s="184"/>
      <c r="B390" s="144"/>
      <c r="C390" s="139">
        <v>4040</v>
      </c>
      <c r="D390" s="140" t="s">
        <v>85</v>
      </c>
      <c r="E390" s="147">
        <v>25193</v>
      </c>
      <c r="F390" s="143">
        <v>7</v>
      </c>
      <c r="G390" s="143">
        <v>0</v>
      </c>
      <c r="H390" s="73">
        <f t="shared" si="19"/>
        <v>25200</v>
      </c>
    </row>
    <row r="391" spans="1:8" ht="12.75">
      <c r="A391" s="184"/>
      <c r="B391" s="144"/>
      <c r="C391" s="139">
        <v>4110</v>
      </c>
      <c r="D391" s="140" t="s">
        <v>80</v>
      </c>
      <c r="E391" s="147">
        <v>54989</v>
      </c>
      <c r="F391" s="143">
        <v>2</v>
      </c>
      <c r="G391" s="143">
        <v>0</v>
      </c>
      <c r="H391" s="73">
        <f t="shared" si="19"/>
        <v>54991</v>
      </c>
    </row>
    <row r="392" spans="1:8" ht="12.75">
      <c r="A392" s="184"/>
      <c r="B392" s="144"/>
      <c r="C392" s="139">
        <v>4120</v>
      </c>
      <c r="D392" s="140" t="s">
        <v>22</v>
      </c>
      <c r="E392" s="147">
        <v>8588</v>
      </c>
      <c r="F392" s="143">
        <v>1</v>
      </c>
      <c r="G392" s="143">
        <v>0</v>
      </c>
      <c r="H392" s="73">
        <f t="shared" si="19"/>
        <v>8589</v>
      </c>
    </row>
    <row r="393" spans="1:8" ht="12.75" hidden="1">
      <c r="A393" s="184"/>
      <c r="B393" s="144"/>
      <c r="C393" s="139">
        <v>4210</v>
      </c>
      <c r="D393" s="140" t="s">
        <v>24</v>
      </c>
      <c r="E393" s="147">
        <v>11296</v>
      </c>
      <c r="F393" s="143"/>
      <c r="G393" s="143"/>
      <c r="H393" s="73">
        <f t="shared" si="19"/>
        <v>11296</v>
      </c>
    </row>
    <row r="394" spans="1:8" ht="22.5" hidden="1">
      <c r="A394" s="184"/>
      <c r="B394" s="144"/>
      <c r="C394" s="139">
        <v>4240</v>
      </c>
      <c r="D394" s="140" t="s">
        <v>60</v>
      </c>
      <c r="E394" s="147"/>
      <c r="F394" s="143"/>
      <c r="G394" s="143"/>
      <c r="H394" s="73">
        <f t="shared" si="19"/>
        <v>0</v>
      </c>
    </row>
    <row r="395" spans="1:8" ht="12.75" hidden="1">
      <c r="A395" s="184"/>
      <c r="B395" s="144"/>
      <c r="C395" s="139">
        <v>4260</v>
      </c>
      <c r="D395" s="140" t="s">
        <v>42</v>
      </c>
      <c r="E395" s="147">
        <v>32238</v>
      </c>
      <c r="F395" s="163"/>
      <c r="G395" s="163"/>
      <c r="H395" s="73">
        <f t="shared" si="19"/>
        <v>32238</v>
      </c>
    </row>
    <row r="396" spans="1:8" ht="12.75" hidden="1">
      <c r="A396" s="184"/>
      <c r="B396" s="144"/>
      <c r="C396" s="139">
        <v>4270</v>
      </c>
      <c r="D396" s="140" t="s">
        <v>20</v>
      </c>
      <c r="E396" s="147">
        <v>4530</v>
      </c>
      <c r="F396" s="143"/>
      <c r="G396" s="143"/>
      <c r="H396" s="73">
        <f t="shared" si="19"/>
        <v>4530</v>
      </c>
    </row>
    <row r="397" spans="1:8" ht="12.75" hidden="1">
      <c r="A397" s="184"/>
      <c r="B397" s="144"/>
      <c r="C397" s="139">
        <v>4280</v>
      </c>
      <c r="D397" s="140" t="s">
        <v>46</v>
      </c>
      <c r="E397" s="147">
        <v>369</v>
      </c>
      <c r="F397" s="143"/>
      <c r="G397" s="143"/>
      <c r="H397" s="73">
        <f t="shared" si="19"/>
        <v>369</v>
      </c>
    </row>
    <row r="398" spans="1:8" ht="12.75" hidden="1">
      <c r="A398" s="184"/>
      <c r="B398" s="144"/>
      <c r="C398" s="139">
        <v>4300</v>
      </c>
      <c r="D398" s="140" t="s">
        <v>21</v>
      </c>
      <c r="E398" s="147">
        <v>4477</v>
      </c>
      <c r="F398" s="143"/>
      <c r="G398" s="143"/>
      <c r="H398" s="73">
        <f t="shared" si="19"/>
        <v>4477</v>
      </c>
    </row>
    <row r="399" spans="1:8" ht="12.75" hidden="1">
      <c r="A399" s="184"/>
      <c r="B399" s="144"/>
      <c r="C399" s="139">
        <v>4350</v>
      </c>
      <c r="D399" s="140" t="s">
        <v>68</v>
      </c>
      <c r="E399" s="147">
        <v>315</v>
      </c>
      <c r="F399" s="143"/>
      <c r="G399" s="143"/>
      <c r="H399" s="73">
        <f t="shared" si="19"/>
        <v>315</v>
      </c>
    </row>
    <row r="400" spans="1:8" ht="33.75" hidden="1">
      <c r="A400" s="184"/>
      <c r="B400" s="144"/>
      <c r="C400" s="139">
        <v>4360</v>
      </c>
      <c r="D400" s="140" t="s">
        <v>87</v>
      </c>
      <c r="E400" s="147">
        <v>322</v>
      </c>
      <c r="F400" s="143"/>
      <c r="G400" s="143"/>
      <c r="H400" s="73">
        <f t="shared" si="19"/>
        <v>322</v>
      </c>
    </row>
    <row r="401" spans="1:8" ht="33.75" hidden="1">
      <c r="A401" s="184"/>
      <c r="B401" s="144"/>
      <c r="C401" s="139">
        <v>4370</v>
      </c>
      <c r="D401" s="140" t="s">
        <v>88</v>
      </c>
      <c r="E401" s="147">
        <v>1576</v>
      </c>
      <c r="F401" s="143"/>
      <c r="G401" s="143"/>
      <c r="H401" s="73">
        <f t="shared" si="19"/>
        <v>1576</v>
      </c>
    </row>
    <row r="402" spans="1:8" ht="12.75" hidden="1">
      <c r="A402" s="184"/>
      <c r="B402" s="144"/>
      <c r="C402" s="139">
        <v>4410</v>
      </c>
      <c r="D402" s="140" t="s">
        <v>39</v>
      </c>
      <c r="E402" s="147">
        <v>360</v>
      </c>
      <c r="F402" s="143"/>
      <c r="G402" s="143"/>
      <c r="H402" s="73">
        <f t="shared" si="19"/>
        <v>360</v>
      </c>
    </row>
    <row r="403" spans="1:8" ht="12.75" hidden="1">
      <c r="A403" s="184"/>
      <c r="B403" s="144"/>
      <c r="C403" s="139">
        <v>4430</v>
      </c>
      <c r="D403" s="140" t="s">
        <v>26</v>
      </c>
      <c r="E403" s="147">
        <v>22</v>
      </c>
      <c r="F403" s="143"/>
      <c r="G403" s="143"/>
      <c r="H403" s="73">
        <f t="shared" si="19"/>
        <v>22</v>
      </c>
    </row>
    <row r="404" spans="1:8" ht="22.5" hidden="1">
      <c r="A404" s="184"/>
      <c r="B404" s="144"/>
      <c r="C404" s="139">
        <v>4440</v>
      </c>
      <c r="D404" s="140" t="s">
        <v>108</v>
      </c>
      <c r="E404" s="147">
        <v>29134</v>
      </c>
      <c r="F404" s="143"/>
      <c r="G404" s="143"/>
      <c r="H404" s="73">
        <f t="shared" si="19"/>
        <v>29134</v>
      </c>
    </row>
    <row r="405" spans="1:8" ht="22.5" hidden="1">
      <c r="A405" s="182"/>
      <c r="B405" s="144"/>
      <c r="C405" s="139">
        <v>4500</v>
      </c>
      <c r="D405" s="140" t="s">
        <v>120</v>
      </c>
      <c r="E405" s="147"/>
      <c r="F405" s="143"/>
      <c r="G405" s="143"/>
      <c r="H405" s="73">
        <f t="shared" si="19"/>
        <v>0</v>
      </c>
    </row>
    <row r="406" spans="1:8" ht="22.5" hidden="1">
      <c r="A406" s="182"/>
      <c r="B406" s="144"/>
      <c r="C406" s="139">
        <v>4700</v>
      </c>
      <c r="D406" s="140" t="s">
        <v>91</v>
      </c>
      <c r="E406" s="147">
        <v>225</v>
      </c>
      <c r="F406" s="143"/>
      <c r="G406" s="143"/>
      <c r="H406" s="73">
        <f t="shared" si="19"/>
        <v>225</v>
      </c>
    </row>
    <row r="407" spans="1:8" ht="33.75" hidden="1">
      <c r="A407" s="182"/>
      <c r="B407" s="144"/>
      <c r="C407" s="139">
        <v>4740</v>
      </c>
      <c r="D407" s="140" t="s">
        <v>92</v>
      </c>
      <c r="E407" s="147">
        <v>630</v>
      </c>
      <c r="F407" s="143"/>
      <c r="G407" s="143"/>
      <c r="H407" s="73">
        <f t="shared" si="19"/>
        <v>630</v>
      </c>
    </row>
    <row r="408" spans="1:8" ht="22.5" hidden="1">
      <c r="A408" s="182"/>
      <c r="B408" s="150"/>
      <c r="C408" s="139">
        <v>4750</v>
      </c>
      <c r="D408" s="140" t="s">
        <v>93</v>
      </c>
      <c r="E408" s="147">
        <v>450</v>
      </c>
      <c r="F408" s="143"/>
      <c r="G408" s="143"/>
      <c r="H408" s="73">
        <f t="shared" si="19"/>
        <v>450</v>
      </c>
    </row>
    <row r="409" spans="1:8" ht="12.75">
      <c r="A409" s="144"/>
      <c r="B409" s="129">
        <v>80130</v>
      </c>
      <c r="C409" s="129"/>
      <c r="D409" s="136" t="s">
        <v>139</v>
      </c>
      <c r="E409" s="132">
        <f>SUM(E410:E434)</f>
        <v>11416222</v>
      </c>
      <c r="F409" s="163">
        <f>SUM(F410:F434)</f>
        <v>5386</v>
      </c>
      <c r="G409" s="163">
        <f>SUM(G410:G434)</f>
        <v>5439</v>
      </c>
      <c r="H409" s="134">
        <f t="shared" si="19"/>
        <v>11416169</v>
      </c>
    </row>
    <row r="410" spans="1:8" ht="33.75" hidden="1">
      <c r="A410" s="184"/>
      <c r="B410" s="138"/>
      <c r="C410" s="139">
        <v>2310</v>
      </c>
      <c r="D410" s="140" t="s">
        <v>84</v>
      </c>
      <c r="E410" s="147">
        <v>2800</v>
      </c>
      <c r="F410" s="143"/>
      <c r="G410" s="143"/>
      <c r="H410" s="73">
        <f t="shared" si="19"/>
        <v>2800</v>
      </c>
    </row>
    <row r="411" spans="1:8" ht="33.75" hidden="1">
      <c r="A411" s="184"/>
      <c r="B411" s="144"/>
      <c r="C411" s="139">
        <v>2540</v>
      </c>
      <c r="D411" s="140" t="s">
        <v>137</v>
      </c>
      <c r="E411" s="147">
        <v>477160</v>
      </c>
      <c r="F411" s="143"/>
      <c r="G411" s="143"/>
      <c r="H411" s="73">
        <f t="shared" si="19"/>
        <v>477160</v>
      </c>
    </row>
    <row r="412" spans="1:8" ht="22.5" hidden="1">
      <c r="A412" s="184"/>
      <c r="B412" s="144"/>
      <c r="C412" s="139">
        <v>3020</v>
      </c>
      <c r="D412" s="140" t="s">
        <v>57</v>
      </c>
      <c r="E412" s="147">
        <v>93515</v>
      </c>
      <c r="F412" s="143"/>
      <c r="G412" s="143"/>
      <c r="H412" s="73">
        <f t="shared" si="19"/>
        <v>93515</v>
      </c>
    </row>
    <row r="413" spans="1:8" ht="22.5">
      <c r="A413" s="184"/>
      <c r="B413" s="144"/>
      <c r="C413" s="139">
        <v>4010</v>
      </c>
      <c r="D413" s="140" t="s">
        <v>19</v>
      </c>
      <c r="E413" s="147">
        <v>7022338</v>
      </c>
      <c r="F413" s="143">
        <v>5386</v>
      </c>
      <c r="G413" s="143">
        <v>0</v>
      </c>
      <c r="H413" s="73">
        <f t="shared" si="19"/>
        <v>7027724</v>
      </c>
    </row>
    <row r="414" spans="1:8" ht="12.75">
      <c r="A414" s="184"/>
      <c r="B414" s="144"/>
      <c r="C414" s="139">
        <v>4040</v>
      </c>
      <c r="D414" s="140" t="s">
        <v>85</v>
      </c>
      <c r="E414" s="147">
        <v>587884</v>
      </c>
      <c r="F414" s="143">
        <v>0</v>
      </c>
      <c r="G414" s="143">
        <v>5400</v>
      </c>
      <c r="H414" s="73">
        <f t="shared" si="19"/>
        <v>582484</v>
      </c>
    </row>
    <row r="415" spans="1:8" ht="12.75">
      <c r="A415" s="182"/>
      <c r="B415" s="144"/>
      <c r="C415" s="139">
        <v>4110</v>
      </c>
      <c r="D415" s="140" t="s">
        <v>80</v>
      </c>
      <c r="E415" s="147">
        <v>1203108</v>
      </c>
      <c r="F415" s="143">
        <v>0</v>
      </c>
      <c r="G415" s="143">
        <v>33</v>
      </c>
      <c r="H415" s="73">
        <f t="shared" si="19"/>
        <v>1203075</v>
      </c>
    </row>
    <row r="416" spans="1:8" ht="12.75">
      <c r="A416" s="184"/>
      <c r="B416" s="144"/>
      <c r="C416" s="139">
        <v>4120</v>
      </c>
      <c r="D416" s="140" t="s">
        <v>22</v>
      </c>
      <c r="E416" s="147">
        <v>186119</v>
      </c>
      <c r="F416" s="143">
        <v>0</v>
      </c>
      <c r="G416" s="143">
        <v>6</v>
      </c>
      <c r="H416" s="73">
        <f t="shared" si="19"/>
        <v>186113</v>
      </c>
    </row>
    <row r="417" spans="1:8" ht="12.75" hidden="1">
      <c r="A417" s="184"/>
      <c r="B417" s="144"/>
      <c r="C417" s="139">
        <v>4210</v>
      </c>
      <c r="D417" s="140" t="s">
        <v>24</v>
      </c>
      <c r="E417" s="147">
        <v>299393</v>
      </c>
      <c r="F417" s="163"/>
      <c r="G417" s="163"/>
      <c r="H417" s="73">
        <f t="shared" si="19"/>
        <v>299393</v>
      </c>
    </row>
    <row r="418" spans="1:8" ht="22.5" hidden="1">
      <c r="A418" s="182"/>
      <c r="B418" s="144"/>
      <c r="C418" s="139">
        <v>4240</v>
      </c>
      <c r="D418" s="140" t="s">
        <v>60</v>
      </c>
      <c r="E418" s="147">
        <v>41963</v>
      </c>
      <c r="F418" s="143"/>
      <c r="G418" s="143"/>
      <c r="H418" s="73">
        <f t="shared" si="19"/>
        <v>41963</v>
      </c>
    </row>
    <row r="419" spans="1:8" ht="12.75" hidden="1">
      <c r="A419" s="184"/>
      <c r="B419" s="144"/>
      <c r="C419" s="139">
        <v>4260</v>
      </c>
      <c r="D419" s="140" t="s">
        <v>42</v>
      </c>
      <c r="E419" s="147">
        <v>631516</v>
      </c>
      <c r="F419" s="143"/>
      <c r="G419" s="143"/>
      <c r="H419" s="73">
        <f t="shared" si="19"/>
        <v>631516</v>
      </c>
    </row>
    <row r="420" spans="1:8" ht="12.75" hidden="1">
      <c r="A420" s="184"/>
      <c r="B420" s="144"/>
      <c r="C420" s="139">
        <v>4270</v>
      </c>
      <c r="D420" s="140" t="s">
        <v>20</v>
      </c>
      <c r="E420" s="147">
        <v>107217</v>
      </c>
      <c r="F420" s="143"/>
      <c r="G420" s="143"/>
      <c r="H420" s="73">
        <f t="shared" si="19"/>
        <v>107217</v>
      </c>
    </row>
    <row r="421" spans="1:8" ht="12.75" hidden="1">
      <c r="A421" s="184"/>
      <c r="B421" s="144"/>
      <c r="C421" s="139">
        <v>4280</v>
      </c>
      <c r="D421" s="140" t="s">
        <v>46</v>
      </c>
      <c r="E421" s="147">
        <v>8328</v>
      </c>
      <c r="F421" s="143"/>
      <c r="G421" s="143"/>
      <c r="H421" s="73">
        <f t="shared" si="19"/>
        <v>8328</v>
      </c>
    </row>
    <row r="422" spans="1:8" ht="12.75" hidden="1">
      <c r="A422" s="184"/>
      <c r="B422" s="144"/>
      <c r="C422" s="139">
        <v>4300</v>
      </c>
      <c r="D422" s="140" t="s">
        <v>21</v>
      </c>
      <c r="E422" s="147">
        <v>109944</v>
      </c>
      <c r="F422" s="143"/>
      <c r="G422" s="143"/>
      <c r="H422" s="73">
        <f t="shared" si="19"/>
        <v>109944</v>
      </c>
    </row>
    <row r="423" spans="1:8" ht="12.75" hidden="1">
      <c r="A423" s="184"/>
      <c r="B423" s="144"/>
      <c r="C423" s="139">
        <v>4350</v>
      </c>
      <c r="D423" s="140" t="s">
        <v>68</v>
      </c>
      <c r="E423" s="147">
        <v>8789</v>
      </c>
      <c r="F423" s="143"/>
      <c r="G423" s="143"/>
      <c r="H423" s="73">
        <f t="shared" si="19"/>
        <v>8789</v>
      </c>
    </row>
    <row r="424" spans="1:8" ht="33.75" hidden="1">
      <c r="A424" s="184"/>
      <c r="B424" s="144"/>
      <c r="C424" s="139">
        <v>4360</v>
      </c>
      <c r="D424" s="140" t="s">
        <v>87</v>
      </c>
      <c r="E424" s="147">
        <v>8327</v>
      </c>
      <c r="F424" s="143"/>
      <c r="G424" s="143"/>
      <c r="H424" s="73">
        <f t="shared" si="19"/>
        <v>8327</v>
      </c>
    </row>
    <row r="425" spans="1:8" ht="33.75" hidden="1">
      <c r="A425" s="184"/>
      <c r="B425" s="144"/>
      <c r="C425" s="139">
        <v>4370</v>
      </c>
      <c r="D425" s="140" t="s">
        <v>88</v>
      </c>
      <c r="E425" s="147">
        <v>36473</v>
      </c>
      <c r="F425" s="143"/>
      <c r="G425" s="143"/>
      <c r="H425" s="73">
        <f t="shared" si="19"/>
        <v>36473</v>
      </c>
    </row>
    <row r="426" spans="1:8" ht="22.5" hidden="1">
      <c r="A426" s="184"/>
      <c r="B426" s="144"/>
      <c r="C426" s="139">
        <v>4390</v>
      </c>
      <c r="D426" s="140" t="s">
        <v>107</v>
      </c>
      <c r="E426" s="147">
        <v>42</v>
      </c>
      <c r="F426" s="143"/>
      <c r="G426" s="143"/>
      <c r="H426" s="73">
        <f t="shared" si="19"/>
        <v>42</v>
      </c>
    </row>
    <row r="427" spans="1:8" ht="12.75" hidden="1">
      <c r="A427" s="184"/>
      <c r="B427" s="144"/>
      <c r="C427" s="139">
        <v>4410</v>
      </c>
      <c r="D427" s="140" t="s">
        <v>39</v>
      </c>
      <c r="E427" s="147">
        <v>14380</v>
      </c>
      <c r="F427" s="143"/>
      <c r="G427" s="143"/>
      <c r="H427" s="73">
        <f t="shared" si="19"/>
        <v>14380</v>
      </c>
    </row>
    <row r="428" spans="1:8" ht="12.75" hidden="1">
      <c r="A428" s="184"/>
      <c r="B428" s="144"/>
      <c r="C428" s="139">
        <v>4430</v>
      </c>
      <c r="D428" s="140" t="s">
        <v>26</v>
      </c>
      <c r="E428" s="147">
        <v>34739</v>
      </c>
      <c r="F428" s="143"/>
      <c r="G428" s="143"/>
      <c r="H428" s="73">
        <f t="shared" si="19"/>
        <v>34739</v>
      </c>
    </row>
    <row r="429" spans="1:8" ht="22.5" hidden="1">
      <c r="A429" s="184"/>
      <c r="B429" s="144"/>
      <c r="C429" s="139">
        <v>4440</v>
      </c>
      <c r="D429" s="140" t="s">
        <v>108</v>
      </c>
      <c r="E429" s="147">
        <v>473745</v>
      </c>
      <c r="F429" s="143"/>
      <c r="G429" s="143"/>
      <c r="H429" s="73">
        <f t="shared" si="19"/>
        <v>473745</v>
      </c>
    </row>
    <row r="430" spans="1:8" ht="12.75" hidden="1">
      <c r="A430" s="184"/>
      <c r="B430" s="144"/>
      <c r="C430" s="139">
        <v>4480</v>
      </c>
      <c r="D430" s="140" t="s">
        <v>90</v>
      </c>
      <c r="E430" s="147">
        <v>85</v>
      </c>
      <c r="F430" s="143"/>
      <c r="G430" s="143"/>
      <c r="H430" s="73">
        <f t="shared" si="19"/>
        <v>85</v>
      </c>
    </row>
    <row r="431" spans="1:8" ht="22.5" hidden="1">
      <c r="A431" s="184"/>
      <c r="B431" s="144"/>
      <c r="C431" s="139">
        <v>4500</v>
      </c>
      <c r="D431" s="140" t="s">
        <v>120</v>
      </c>
      <c r="E431" s="147">
        <v>2650</v>
      </c>
      <c r="F431" s="143"/>
      <c r="G431" s="143"/>
      <c r="H431" s="73">
        <f t="shared" si="19"/>
        <v>2650</v>
      </c>
    </row>
    <row r="432" spans="1:8" ht="22.5" hidden="1">
      <c r="A432" s="184"/>
      <c r="B432" s="144"/>
      <c r="C432" s="139">
        <v>4700</v>
      </c>
      <c r="D432" s="140" t="s">
        <v>91</v>
      </c>
      <c r="E432" s="147">
        <v>11385</v>
      </c>
      <c r="F432" s="143"/>
      <c r="G432" s="143"/>
      <c r="H432" s="73">
        <f t="shared" si="19"/>
        <v>11385</v>
      </c>
    </row>
    <row r="433" spans="1:8" ht="33.75" hidden="1">
      <c r="A433" s="184"/>
      <c r="B433" s="144"/>
      <c r="C433" s="139">
        <v>4740</v>
      </c>
      <c r="D433" s="140" t="s">
        <v>92</v>
      </c>
      <c r="E433" s="147">
        <v>12861</v>
      </c>
      <c r="F433" s="143"/>
      <c r="G433" s="143"/>
      <c r="H433" s="73">
        <f t="shared" si="19"/>
        <v>12861</v>
      </c>
    </row>
    <row r="434" spans="1:8" ht="22.5" hidden="1">
      <c r="A434" s="184"/>
      <c r="B434" s="150"/>
      <c r="C434" s="139">
        <v>4750</v>
      </c>
      <c r="D434" s="140" t="s">
        <v>93</v>
      </c>
      <c r="E434" s="147">
        <v>41461</v>
      </c>
      <c r="F434" s="143"/>
      <c r="G434" s="143"/>
      <c r="H434" s="73">
        <f t="shared" si="19"/>
        <v>41461</v>
      </c>
    </row>
    <row r="435" spans="1:8" ht="12.75" hidden="1">
      <c r="A435" s="168"/>
      <c r="B435" s="162">
        <v>80134</v>
      </c>
      <c r="C435" s="129"/>
      <c r="D435" s="136" t="s">
        <v>141</v>
      </c>
      <c r="E435" s="132">
        <f>SUM(E436:E457)</f>
        <v>671281</v>
      </c>
      <c r="F435" s="163">
        <f>SUM(F436:F457)</f>
        <v>0</v>
      </c>
      <c r="G435" s="163">
        <f>SUM(G436:G457)</f>
        <v>0</v>
      </c>
      <c r="H435" s="134">
        <f t="shared" si="19"/>
        <v>671281</v>
      </c>
    </row>
    <row r="436" spans="1:8" ht="22.5" hidden="1">
      <c r="A436" s="184"/>
      <c r="B436" s="138"/>
      <c r="C436" s="139">
        <v>3020</v>
      </c>
      <c r="D436" s="140" t="s">
        <v>57</v>
      </c>
      <c r="E436" s="147">
        <v>2662</v>
      </c>
      <c r="F436" s="143"/>
      <c r="G436" s="143"/>
      <c r="H436" s="73">
        <f t="shared" si="19"/>
        <v>2662</v>
      </c>
    </row>
    <row r="437" spans="1:8" ht="22.5" hidden="1">
      <c r="A437" s="184"/>
      <c r="B437" s="144"/>
      <c r="C437" s="139">
        <v>4010</v>
      </c>
      <c r="D437" s="140" t="s">
        <v>19</v>
      </c>
      <c r="E437" s="147">
        <v>462257</v>
      </c>
      <c r="F437" s="143"/>
      <c r="G437" s="143"/>
      <c r="H437" s="73">
        <f t="shared" si="19"/>
        <v>462257</v>
      </c>
    </row>
    <row r="438" spans="1:8" ht="12.75" hidden="1">
      <c r="A438" s="182"/>
      <c r="B438" s="144"/>
      <c r="C438" s="139">
        <v>4040</v>
      </c>
      <c r="D438" s="140" t="s">
        <v>85</v>
      </c>
      <c r="E438" s="147">
        <v>39766</v>
      </c>
      <c r="F438" s="163"/>
      <c r="G438" s="163"/>
      <c r="H438" s="73">
        <f t="shared" si="19"/>
        <v>39766</v>
      </c>
    </row>
    <row r="439" spans="1:8" ht="12.75" hidden="1">
      <c r="A439" s="184"/>
      <c r="B439" s="144"/>
      <c r="C439" s="139">
        <v>4110</v>
      </c>
      <c r="D439" s="140" t="s">
        <v>80</v>
      </c>
      <c r="E439" s="147">
        <v>74633</v>
      </c>
      <c r="F439" s="143"/>
      <c r="G439" s="143"/>
      <c r="H439" s="73">
        <f t="shared" si="19"/>
        <v>74633</v>
      </c>
    </row>
    <row r="440" spans="1:8" ht="12.75" hidden="1">
      <c r="A440" s="184"/>
      <c r="B440" s="144"/>
      <c r="C440" s="139">
        <v>4120</v>
      </c>
      <c r="D440" s="140" t="s">
        <v>22</v>
      </c>
      <c r="E440" s="147">
        <v>12215</v>
      </c>
      <c r="F440" s="143"/>
      <c r="G440" s="143"/>
      <c r="H440" s="73">
        <f t="shared" si="19"/>
        <v>12215</v>
      </c>
    </row>
    <row r="441" spans="1:8" ht="12.75" hidden="1">
      <c r="A441" s="184"/>
      <c r="B441" s="144"/>
      <c r="C441" s="139">
        <v>4170</v>
      </c>
      <c r="D441" s="140" t="s">
        <v>18</v>
      </c>
      <c r="E441" s="147">
        <v>2300</v>
      </c>
      <c r="F441" s="143"/>
      <c r="G441" s="143"/>
      <c r="H441" s="73">
        <f t="shared" si="19"/>
        <v>2300</v>
      </c>
    </row>
    <row r="442" spans="1:8" ht="12.75" hidden="1">
      <c r="A442" s="184"/>
      <c r="B442" s="144"/>
      <c r="C442" s="139">
        <v>4210</v>
      </c>
      <c r="D442" s="140" t="s">
        <v>24</v>
      </c>
      <c r="E442" s="147">
        <v>9889</v>
      </c>
      <c r="F442" s="143"/>
      <c r="G442" s="143"/>
      <c r="H442" s="73">
        <f t="shared" si="19"/>
        <v>9889</v>
      </c>
    </row>
    <row r="443" spans="1:8" ht="22.5" hidden="1">
      <c r="A443" s="184"/>
      <c r="B443" s="144"/>
      <c r="C443" s="139">
        <v>4240</v>
      </c>
      <c r="D443" s="140" t="s">
        <v>60</v>
      </c>
      <c r="E443" s="147">
        <v>2200</v>
      </c>
      <c r="F443" s="143"/>
      <c r="G443" s="143"/>
      <c r="H443" s="73">
        <f aca="true" t="shared" si="20" ref="H443:H489">SUM(E443:F443,-IF(ISNUMBER(G443),G443,0))</f>
        <v>2200</v>
      </c>
    </row>
    <row r="444" spans="1:8" ht="12.75" hidden="1">
      <c r="A444" s="184"/>
      <c r="B444" s="144"/>
      <c r="C444" s="139">
        <v>4260</v>
      </c>
      <c r="D444" s="140" t="s">
        <v>42</v>
      </c>
      <c r="E444" s="147">
        <v>20716</v>
      </c>
      <c r="F444" s="143"/>
      <c r="G444" s="143"/>
      <c r="H444" s="73">
        <f t="shared" si="20"/>
        <v>20716</v>
      </c>
    </row>
    <row r="445" spans="1:8" ht="12.75" hidden="1">
      <c r="A445" s="184"/>
      <c r="B445" s="144"/>
      <c r="C445" s="139">
        <v>4270</v>
      </c>
      <c r="D445" s="140" t="s">
        <v>20</v>
      </c>
      <c r="E445" s="147">
        <v>1160</v>
      </c>
      <c r="F445" s="163"/>
      <c r="G445" s="163"/>
      <c r="H445" s="73">
        <f t="shared" si="20"/>
        <v>1160</v>
      </c>
    </row>
    <row r="446" spans="1:8" ht="12.75" hidden="1">
      <c r="A446" s="184"/>
      <c r="B446" s="144"/>
      <c r="C446" s="139">
        <v>4280</v>
      </c>
      <c r="D446" s="140" t="s">
        <v>46</v>
      </c>
      <c r="E446" s="147">
        <v>1564</v>
      </c>
      <c r="F446" s="143"/>
      <c r="G446" s="143"/>
      <c r="H446" s="73">
        <f t="shared" si="20"/>
        <v>1564</v>
      </c>
    </row>
    <row r="447" spans="1:8" ht="12.75" hidden="1">
      <c r="A447" s="184"/>
      <c r="B447" s="144"/>
      <c r="C447" s="139">
        <v>4300</v>
      </c>
      <c r="D447" s="140" t="s">
        <v>21</v>
      </c>
      <c r="E447" s="147">
        <v>3594</v>
      </c>
      <c r="F447" s="163"/>
      <c r="G447" s="163"/>
      <c r="H447" s="73">
        <f t="shared" si="20"/>
        <v>3594</v>
      </c>
    </row>
    <row r="448" spans="1:8" ht="12.75" hidden="1">
      <c r="A448" s="184"/>
      <c r="B448" s="144"/>
      <c r="C448" s="139">
        <v>4350</v>
      </c>
      <c r="D448" s="140" t="s">
        <v>68</v>
      </c>
      <c r="E448" s="147">
        <v>375</v>
      </c>
      <c r="F448" s="163"/>
      <c r="G448" s="163"/>
      <c r="H448" s="73">
        <f t="shared" si="20"/>
        <v>375</v>
      </c>
    </row>
    <row r="449" spans="1:8" ht="33.75" hidden="1">
      <c r="A449" s="184"/>
      <c r="B449" s="144"/>
      <c r="C449" s="139">
        <v>4360</v>
      </c>
      <c r="D449" s="140" t="s">
        <v>87</v>
      </c>
      <c r="E449" s="147">
        <v>893</v>
      </c>
      <c r="F449" s="143"/>
      <c r="G449" s="143"/>
      <c r="H449" s="73">
        <f t="shared" si="20"/>
        <v>893</v>
      </c>
    </row>
    <row r="450" spans="1:8" ht="33.75" hidden="1">
      <c r="A450" s="184"/>
      <c r="B450" s="144"/>
      <c r="C450" s="139">
        <v>4370</v>
      </c>
      <c r="D450" s="140" t="s">
        <v>88</v>
      </c>
      <c r="E450" s="147">
        <v>1923</v>
      </c>
      <c r="F450" s="163"/>
      <c r="G450" s="163"/>
      <c r="H450" s="73">
        <f t="shared" si="20"/>
        <v>1923</v>
      </c>
    </row>
    <row r="451" spans="1:8" ht="12.75" hidden="1">
      <c r="A451" s="184"/>
      <c r="B451" s="144"/>
      <c r="C451" s="139">
        <v>4410</v>
      </c>
      <c r="D451" s="140" t="s">
        <v>39</v>
      </c>
      <c r="E451" s="147">
        <v>800</v>
      </c>
      <c r="F451" s="143"/>
      <c r="G451" s="143"/>
      <c r="H451" s="73">
        <f t="shared" si="20"/>
        <v>800</v>
      </c>
    </row>
    <row r="452" spans="1:8" ht="12.75" hidden="1">
      <c r="A452" s="184"/>
      <c r="B452" s="144"/>
      <c r="C452" s="139">
        <v>4430</v>
      </c>
      <c r="D452" s="140" t="s">
        <v>26</v>
      </c>
      <c r="E452" s="147">
        <v>430</v>
      </c>
      <c r="F452" s="163"/>
      <c r="G452" s="163"/>
      <c r="H452" s="73">
        <f t="shared" si="20"/>
        <v>430</v>
      </c>
    </row>
    <row r="453" spans="1:8" ht="22.5" hidden="1">
      <c r="A453" s="184"/>
      <c r="B453" s="144"/>
      <c r="C453" s="139">
        <v>4440</v>
      </c>
      <c r="D453" s="140" t="s">
        <v>108</v>
      </c>
      <c r="E453" s="147">
        <v>32254</v>
      </c>
      <c r="F453" s="143"/>
      <c r="G453" s="143"/>
      <c r="H453" s="73">
        <f t="shared" si="20"/>
        <v>32254</v>
      </c>
    </row>
    <row r="454" spans="1:8" ht="12.75" hidden="1">
      <c r="A454" s="184"/>
      <c r="B454" s="144"/>
      <c r="C454" s="139">
        <v>4510</v>
      </c>
      <c r="D454" s="151" t="s">
        <v>121</v>
      </c>
      <c r="E454" s="147">
        <v>110</v>
      </c>
      <c r="F454" s="143"/>
      <c r="G454" s="143"/>
      <c r="H454" s="73">
        <f t="shared" si="20"/>
        <v>110</v>
      </c>
    </row>
    <row r="455" spans="1:8" ht="22.5" hidden="1">
      <c r="A455" s="184"/>
      <c r="B455" s="144"/>
      <c r="C455" s="139">
        <v>4700</v>
      </c>
      <c r="D455" s="151" t="s">
        <v>237</v>
      </c>
      <c r="E455" s="147">
        <v>200</v>
      </c>
      <c r="F455" s="143"/>
      <c r="G455" s="143"/>
      <c r="H455" s="73">
        <f t="shared" si="20"/>
        <v>200</v>
      </c>
    </row>
    <row r="456" spans="1:8" ht="33.75" hidden="1">
      <c r="A456" s="184"/>
      <c r="B456" s="144"/>
      <c r="C456" s="139">
        <v>4740</v>
      </c>
      <c r="D456" s="140" t="s">
        <v>92</v>
      </c>
      <c r="E456" s="147">
        <v>320</v>
      </c>
      <c r="F456" s="163"/>
      <c r="G456" s="163"/>
      <c r="H456" s="73">
        <f t="shared" si="20"/>
        <v>320</v>
      </c>
    </row>
    <row r="457" spans="1:8" ht="22.5" hidden="1">
      <c r="A457" s="182"/>
      <c r="B457" s="150"/>
      <c r="C457" s="139">
        <v>4750</v>
      </c>
      <c r="D457" s="140" t="s">
        <v>93</v>
      </c>
      <c r="E457" s="147">
        <v>1020</v>
      </c>
      <c r="F457" s="163"/>
      <c r="G457" s="163"/>
      <c r="H457" s="73">
        <f t="shared" si="20"/>
        <v>1020</v>
      </c>
    </row>
    <row r="458" spans="1:8" ht="34.5" customHeight="1">
      <c r="A458" s="168"/>
      <c r="B458" s="129">
        <v>80140</v>
      </c>
      <c r="C458" s="129"/>
      <c r="D458" s="136" t="s">
        <v>25</v>
      </c>
      <c r="E458" s="132">
        <f>SUM(E459:E479)</f>
        <v>813529</v>
      </c>
      <c r="F458" s="163">
        <f>SUM(F459:F479)</f>
        <v>180</v>
      </c>
      <c r="G458" s="163">
        <f>SUM(G459:G479)</f>
        <v>0</v>
      </c>
      <c r="H458" s="134">
        <f t="shared" si="20"/>
        <v>813709</v>
      </c>
    </row>
    <row r="459" spans="1:8" ht="22.5" hidden="1">
      <c r="A459" s="184"/>
      <c r="B459" s="138"/>
      <c r="C459" s="139">
        <v>3020</v>
      </c>
      <c r="D459" s="140" t="s">
        <v>142</v>
      </c>
      <c r="E459" s="147">
        <v>3729</v>
      </c>
      <c r="F459" s="143"/>
      <c r="G459" s="143"/>
      <c r="H459" s="73">
        <f t="shared" si="20"/>
        <v>3729</v>
      </c>
    </row>
    <row r="460" spans="1:8" ht="22.5" hidden="1">
      <c r="A460" s="184"/>
      <c r="B460" s="144"/>
      <c r="C460" s="139">
        <v>4010</v>
      </c>
      <c r="D460" s="140" t="s">
        <v>19</v>
      </c>
      <c r="E460" s="147">
        <v>382953</v>
      </c>
      <c r="F460" s="143"/>
      <c r="G460" s="143"/>
      <c r="H460" s="73">
        <f t="shared" si="20"/>
        <v>382953</v>
      </c>
    </row>
    <row r="461" spans="1:8" ht="12.75">
      <c r="A461" s="182"/>
      <c r="B461" s="144"/>
      <c r="C461" s="139">
        <v>4040</v>
      </c>
      <c r="D461" s="140" t="s">
        <v>85</v>
      </c>
      <c r="E461" s="147">
        <v>31020</v>
      </c>
      <c r="F461" s="143">
        <v>152</v>
      </c>
      <c r="G461" s="143">
        <v>0</v>
      </c>
      <c r="H461" s="73">
        <f t="shared" si="20"/>
        <v>31172</v>
      </c>
    </row>
    <row r="462" spans="1:8" ht="12.75">
      <c r="A462" s="184"/>
      <c r="B462" s="144"/>
      <c r="C462" s="139">
        <v>4110</v>
      </c>
      <c r="D462" s="140" t="s">
        <v>80</v>
      </c>
      <c r="E462" s="147">
        <v>77215</v>
      </c>
      <c r="F462" s="143">
        <v>24</v>
      </c>
      <c r="G462" s="143">
        <v>0</v>
      </c>
      <c r="H462" s="73">
        <f t="shared" si="20"/>
        <v>77239</v>
      </c>
    </row>
    <row r="463" spans="1:8" ht="12.75">
      <c r="A463" s="184"/>
      <c r="B463" s="144"/>
      <c r="C463" s="139">
        <v>4120</v>
      </c>
      <c r="D463" s="140" t="s">
        <v>22</v>
      </c>
      <c r="E463" s="147">
        <v>12036</v>
      </c>
      <c r="F463" s="143">
        <v>4</v>
      </c>
      <c r="G463" s="143">
        <v>0</v>
      </c>
      <c r="H463" s="73">
        <f t="shared" si="20"/>
        <v>12040</v>
      </c>
    </row>
    <row r="464" spans="1:8" ht="12.75" hidden="1">
      <c r="A464" s="184"/>
      <c r="B464" s="144"/>
      <c r="C464" s="139">
        <v>4170</v>
      </c>
      <c r="D464" s="140" t="s">
        <v>18</v>
      </c>
      <c r="E464" s="147">
        <v>95400</v>
      </c>
      <c r="F464" s="143"/>
      <c r="G464" s="143"/>
      <c r="H464" s="73">
        <f t="shared" si="20"/>
        <v>95400</v>
      </c>
    </row>
    <row r="465" spans="1:8" ht="12.75" hidden="1">
      <c r="A465" s="184"/>
      <c r="B465" s="144"/>
      <c r="C465" s="139">
        <v>4210</v>
      </c>
      <c r="D465" s="140" t="s">
        <v>24</v>
      </c>
      <c r="E465" s="147">
        <v>39150</v>
      </c>
      <c r="F465" s="143"/>
      <c r="G465" s="143"/>
      <c r="H465" s="73">
        <f t="shared" si="20"/>
        <v>39150</v>
      </c>
    </row>
    <row r="466" spans="1:8" ht="22.5" hidden="1">
      <c r="A466" s="184"/>
      <c r="B466" s="144"/>
      <c r="C466" s="139">
        <v>4240</v>
      </c>
      <c r="D466" s="140" t="s">
        <v>60</v>
      </c>
      <c r="E466" s="147">
        <v>2000</v>
      </c>
      <c r="F466" s="143"/>
      <c r="G466" s="143"/>
      <c r="H466" s="73">
        <f t="shared" si="20"/>
        <v>2000</v>
      </c>
    </row>
    <row r="467" spans="1:8" ht="12.75" hidden="1">
      <c r="A467" s="184"/>
      <c r="B467" s="144"/>
      <c r="C467" s="139">
        <v>4260</v>
      </c>
      <c r="D467" s="140" t="s">
        <v>42</v>
      </c>
      <c r="E467" s="147">
        <v>54750</v>
      </c>
      <c r="F467" s="143"/>
      <c r="G467" s="143"/>
      <c r="H467" s="73">
        <f t="shared" si="20"/>
        <v>54750</v>
      </c>
    </row>
    <row r="468" spans="1:8" ht="12.75" hidden="1">
      <c r="A468" s="184"/>
      <c r="B468" s="144"/>
      <c r="C468" s="139">
        <v>4270</v>
      </c>
      <c r="D468" s="140" t="s">
        <v>20</v>
      </c>
      <c r="E468" s="147">
        <v>10000</v>
      </c>
      <c r="F468" s="143"/>
      <c r="G468" s="143"/>
      <c r="H468" s="73">
        <f t="shared" si="20"/>
        <v>10000</v>
      </c>
    </row>
    <row r="469" spans="1:8" ht="12.75" hidden="1">
      <c r="A469" s="184"/>
      <c r="B469" s="144"/>
      <c r="C469" s="139">
        <v>4280</v>
      </c>
      <c r="D469" s="140" t="s">
        <v>46</v>
      </c>
      <c r="E469" s="147">
        <v>800</v>
      </c>
      <c r="F469" s="143"/>
      <c r="G469" s="143"/>
      <c r="H469" s="73">
        <f t="shared" si="20"/>
        <v>800</v>
      </c>
    </row>
    <row r="470" spans="1:8" ht="12.75" hidden="1">
      <c r="A470" s="184"/>
      <c r="B470" s="144"/>
      <c r="C470" s="139">
        <v>4300</v>
      </c>
      <c r="D470" s="140" t="s">
        <v>21</v>
      </c>
      <c r="E470" s="147">
        <v>49050</v>
      </c>
      <c r="F470" s="143"/>
      <c r="G470" s="143"/>
      <c r="H470" s="73">
        <f t="shared" si="20"/>
        <v>49050</v>
      </c>
    </row>
    <row r="471" spans="1:8" ht="12.75" hidden="1">
      <c r="A471" s="184"/>
      <c r="B471" s="144"/>
      <c r="C471" s="139">
        <v>4350</v>
      </c>
      <c r="D471" s="140" t="s">
        <v>68</v>
      </c>
      <c r="E471" s="147">
        <v>3000</v>
      </c>
      <c r="F471" s="143"/>
      <c r="G471" s="143"/>
      <c r="H471" s="73">
        <f t="shared" si="20"/>
        <v>3000</v>
      </c>
    </row>
    <row r="472" spans="1:8" ht="33.75" hidden="1">
      <c r="A472" s="184"/>
      <c r="B472" s="144"/>
      <c r="C472" s="139">
        <v>4360</v>
      </c>
      <c r="D472" s="140" t="s">
        <v>87</v>
      </c>
      <c r="E472" s="147">
        <v>1200</v>
      </c>
      <c r="F472" s="143"/>
      <c r="G472" s="143"/>
      <c r="H472" s="73">
        <f t="shared" si="20"/>
        <v>1200</v>
      </c>
    </row>
    <row r="473" spans="1:8" ht="33.75" hidden="1">
      <c r="A473" s="184"/>
      <c r="B473" s="144"/>
      <c r="C473" s="139">
        <v>4370</v>
      </c>
      <c r="D473" s="140" t="s">
        <v>88</v>
      </c>
      <c r="E473" s="147">
        <v>5300</v>
      </c>
      <c r="F473" s="143"/>
      <c r="G473" s="143"/>
      <c r="H473" s="73">
        <f t="shared" si="20"/>
        <v>5300</v>
      </c>
    </row>
    <row r="474" spans="1:8" ht="12.75" hidden="1">
      <c r="A474" s="184"/>
      <c r="B474" s="144"/>
      <c r="C474" s="139">
        <v>4410</v>
      </c>
      <c r="D474" s="140" t="s">
        <v>39</v>
      </c>
      <c r="E474" s="147">
        <v>2000</v>
      </c>
      <c r="F474" s="163"/>
      <c r="G474" s="163"/>
      <c r="H474" s="73">
        <f t="shared" si="20"/>
        <v>2000</v>
      </c>
    </row>
    <row r="475" spans="1:8" ht="22.5" hidden="1">
      <c r="A475" s="184"/>
      <c r="B475" s="144"/>
      <c r="C475" s="139">
        <v>4440</v>
      </c>
      <c r="D475" s="140" t="s">
        <v>108</v>
      </c>
      <c r="E475" s="147">
        <v>31820</v>
      </c>
      <c r="F475" s="143"/>
      <c r="G475" s="143"/>
      <c r="H475" s="73">
        <f t="shared" si="20"/>
        <v>31820</v>
      </c>
    </row>
    <row r="476" spans="1:8" ht="12.75" hidden="1">
      <c r="A476" s="182"/>
      <c r="B476" s="144"/>
      <c r="C476" s="139">
        <v>4480</v>
      </c>
      <c r="D476" s="140" t="s">
        <v>90</v>
      </c>
      <c r="E476" s="147">
        <v>30</v>
      </c>
      <c r="F476" s="143"/>
      <c r="G476" s="143"/>
      <c r="H476" s="73">
        <f t="shared" si="20"/>
        <v>30</v>
      </c>
    </row>
    <row r="477" spans="1:8" ht="22.5" hidden="1">
      <c r="A477" s="182"/>
      <c r="B477" s="144"/>
      <c r="C477" s="139">
        <v>4700</v>
      </c>
      <c r="D477" s="151" t="s">
        <v>237</v>
      </c>
      <c r="E477" s="147">
        <v>2576</v>
      </c>
      <c r="F477" s="143"/>
      <c r="G477" s="143"/>
      <c r="H477" s="73">
        <f t="shared" si="20"/>
        <v>2576</v>
      </c>
    </row>
    <row r="478" spans="1:8" ht="33.75" hidden="1">
      <c r="A478" s="184"/>
      <c r="B478" s="144"/>
      <c r="C478" s="139">
        <v>4740</v>
      </c>
      <c r="D478" s="140" t="s">
        <v>92</v>
      </c>
      <c r="E478" s="147">
        <v>3000</v>
      </c>
      <c r="F478" s="143"/>
      <c r="G478" s="143"/>
      <c r="H478" s="73">
        <f t="shared" si="20"/>
        <v>3000</v>
      </c>
    </row>
    <row r="479" spans="1:8" ht="22.5" hidden="1">
      <c r="A479" s="184"/>
      <c r="B479" s="150"/>
      <c r="C479" s="139">
        <v>4750</v>
      </c>
      <c r="D479" s="140" t="s">
        <v>93</v>
      </c>
      <c r="E479" s="147">
        <v>6500</v>
      </c>
      <c r="F479" s="143"/>
      <c r="G479" s="143"/>
      <c r="H479" s="73">
        <f t="shared" si="20"/>
        <v>6500</v>
      </c>
    </row>
    <row r="480" spans="1:8" ht="22.5" hidden="1">
      <c r="A480" s="168"/>
      <c r="B480" s="162">
        <v>80146</v>
      </c>
      <c r="C480" s="129"/>
      <c r="D480" s="136" t="s">
        <v>63</v>
      </c>
      <c r="E480" s="132">
        <f>SUM(E481:E492)</f>
        <v>145235</v>
      </c>
      <c r="F480" s="163">
        <f>SUM(F481:F492)</f>
        <v>0</v>
      </c>
      <c r="G480" s="163">
        <f>SUM(G481:G492)</f>
        <v>0</v>
      </c>
      <c r="H480" s="134">
        <f t="shared" si="20"/>
        <v>145235</v>
      </c>
    </row>
    <row r="481" spans="1:8" ht="22.5" hidden="1">
      <c r="A481" s="184"/>
      <c r="B481" s="138"/>
      <c r="C481" s="139">
        <v>4010</v>
      </c>
      <c r="D481" s="140" t="s">
        <v>19</v>
      </c>
      <c r="E481" s="147">
        <v>7684</v>
      </c>
      <c r="F481" s="143"/>
      <c r="G481" s="143"/>
      <c r="H481" s="73">
        <f t="shared" si="20"/>
        <v>7684</v>
      </c>
    </row>
    <row r="482" spans="1:8" ht="12.75" hidden="1">
      <c r="A482" s="184"/>
      <c r="B482" s="144"/>
      <c r="C482" s="139">
        <v>4040</v>
      </c>
      <c r="D482" s="140" t="s">
        <v>85</v>
      </c>
      <c r="E482" s="147">
        <v>691</v>
      </c>
      <c r="F482" s="143"/>
      <c r="G482" s="143"/>
      <c r="H482" s="73">
        <f t="shared" si="20"/>
        <v>691</v>
      </c>
    </row>
    <row r="483" spans="1:8" ht="12.75" hidden="1">
      <c r="A483" s="184"/>
      <c r="B483" s="144"/>
      <c r="C483" s="139">
        <v>4110</v>
      </c>
      <c r="D483" s="140" t="s">
        <v>80</v>
      </c>
      <c r="E483" s="147">
        <v>1294</v>
      </c>
      <c r="F483" s="143"/>
      <c r="G483" s="143"/>
      <c r="H483" s="73">
        <f t="shared" si="20"/>
        <v>1294</v>
      </c>
    </row>
    <row r="484" spans="1:8" ht="12.75" hidden="1">
      <c r="A484" s="184"/>
      <c r="B484" s="144"/>
      <c r="C484" s="139">
        <v>4120</v>
      </c>
      <c r="D484" s="140" t="s">
        <v>22</v>
      </c>
      <c r="E484" s="147">
        <v>205</v>
      </c>
      <c r="F484" s="143"/>
      <c r="G484" s="143"/>
      <c r="H484" s="73">
        <f t="shared" si="20"/>
        <v>205</v>
      </c>
    </row>
    <row r="485" spans="1:8" ht="12.75" hidden="1">
      <c r="A485" s="184"/>
      <c r="B485" s="144"/>
      <c r="C485" s="139">
        <v>4170</v>
      </c>
      <c r="D485" s="151" t="s">
        <v>18</v>
      </c>
      <c r="E485" s="147">
        <v>2500</v>
      </c>
      <c r="F485" s="143"/>
      <c r="G485" s="143"/>
      <c r="H485" s="73">
        <f t="shared" si="20"/>
        <v>2500</v>
      </c>
    </row>
    <row r="486" spans="1:8" ht="12.75" hidden="1">
      <c r="A486" s="184"/>
      <c r="B486" s="144"/>
      <c r="C486" s="139">
        <v>4210</v>
      </c>
      <c r="D486" s="151" t="s">
        <v>24</v>
      </c>
      <c r="E486" s="147">
        <v>2000</v>
      </c>
      <c r="F486" s="143"/>
      <c r="G486" s="143"/>
      <c r="H486" s="73">
        <f t="shared" si="20"/>
        <v>2000</v>
      </c>
    </row>
    <row r="487" spans="1:8" ht="22.5" hidden="1">
      <c r="A487" s="184"/>
      <c r="B487" s="144"/>
      <c r="C487" s="139">
        <v>4240</v>
      </c>
      <c r="D487" s="151" t="s">
        <v>60</v>
      </c>
      <c r="E487" s="147">
        <v>5000</v>
      </c>
      <c r="F487" s="143"/>
      <c r="G487" s="143"/>
      <c r="H487" s="73">
        <f t="shared" si="20"/>
        <v>5000</v>
      </c>
    </row>
    <row r="488" spans="1:8" ht="12.75" hidden="1">
      <c r="A488" s="184"/>
      <c r="B488" s="144"/>
      <c r="C488" s="139">
        <v>4300</v>
      </c>
      <c r="D488" s="140" t="s">
        <v>21</v>
      </c>
      <c r="E488" s="147">
        <v>117543</v>
      </c>
      <c r="F488" s="143"/>
      <c r="G488" s="143"/>
      <c r="H488" s="73">
        <f t="shared" si="20"/>
        <v>117543</v>
      </c>
    </row>
    <row r="489" spans="1:8" ht="12.75" hidden="1">
      <c r="A489" s="184"/>
      <c r="B489" s="144"/>
      <c r="C489" s="139">
        <v>4410</v>
      </c>
      <c r="D489" s="140" t="s">
        <v>39</v>
      </c>
      <c r="E489" s="147">
        <v>1000</v>
      </c>
      <c r="F489" s="143"/>
      <c r="G489" s="143"/>
      <c r="H489" s="73">
        <f t="shared" si="20"/>
        <v>1000</v>
      </c>
    </row>
    <row r="490" spans="1:8" ht="22.5" hidden="1">
      <c r="A490" s="184"/>
      <c r="B490" s="144"/>
      <c r="C490" s="139">
        <v>4440</v>
      </c>
      <c r="D490" s="140" t="s">
        <v>108</v>
      </c>
      <c r="E490" s="147">
        <v>318</v>
      </c>
      <c r="F490" s="143"/>
      <c r="G490" s="143"/>
      <c r="H490" s="73">
        <f aca="true" t="shared" si="21" ref="H490:H553">SUM(E490:F490,-IF(ISNUMBER(G490),G490,0))</f>
        <v>318</v>
      </c>
    </row>
    <row r="491" spans="1:8" ht="22.5" hidden="1">
      <c r="A491" s="184"/>
      <c r="B491" s="144"/>
      <c r="C491" s="129">
        <v>4700</v>
      </c>
      <c r="D491" s="151" t="s">
        <v>237</v>
      </c>
      <c r="E491" s="147">
        <v>5000</v>
      </c>
      <c r="F491" s="143"/>
      <c r="G491" s="143"/>
      <c r="H491" s="73">
        <f t="shared" si="21"/>
        <v>5000</v>
      </c>
    </row>
    <row r="492" spans="1:8" ht="22.5" hidden="1">
      <c r="A492" s="184"/>
      <c r="B492" s="144"/>
      <c r="C492" s="129">
        <v>4750</v>
      </c>
      <c r="D492" s="151" t="s">
        <v>93</v>
      </c>
      <c r="E492" s="147">
        <v>2000</v>
      </c>
      <c r="F492" s="143"/>
      <c r="G492" s="143"/>
      <c r="H492" s="73">
        <f t="shared" si="21"/>
        <v>2000</v>
      </c>
    </row>
    <row r="493" spans="1:8" ht="12.75">
      <c r="A493" s="185"/>
      <c r="B493" s="129">
        <v>80148</v>
      </c>
      <c r="C493" s="129"/>
      <c r="D493" s="165" t="s">
        <v>238</v>
      </c>
      <c r="E493" s="166">
        <f>SUM(E494:E509)</f>
        <v>1313148</v>
      </c>
      <c r="F493" s="163">
        <f>SUM(F494:F509)</f>
        <v>0</v>
      </c>
      <c r="G493" s="163">
        <f>SUM(G494:G509)</f>
        <v>17071</v>
      </c>
      <c r="H493" s="134">
        <f t="shared" si="21"/>
        <v>1296077</v>
      </c>
    </row>
    <row r="494" spans="1:8" ht="22.5" hidden="1">
      <c r="A494" s="184"/>
      <c r="B494" s="144"/>
      <c r="C494" s="144">
        <v>3020</v>
      </c>
      <c r="D494" s="151" t="s">
        <v>57</v>
      </c>
      <c r="E494" s="169">
        <v>2489</v>
      </c>
      <c r="F494" s="188"/>
      <c r="G494" s="188"/>
      <c r="H494" s="189">
        <f t="shared" si="21"/>
        <v>2489</v>
      </c>
    </row>
    <row r="495" spans="1:8" ht="22.5">
      <c r="A495" s="192">
        <v>801</v>
      </c>
      <c r="B495" s="129">
        <v>80148</v>
      </c>
      <c r="C495" s="129">
        <v>4010</v>
      </c>
      <c r="D495" s="148" t="s">
        <v>19</v>
      </c>
      <c r="E495" s="147">
        <v>484687</v>
      </c>
      <c r="F495" s="143">
        <v>0</v>
      </c>
      <c r="G495" s="143">
        <v>14045</v>
      </c>
      <c r="H495" s="73">
        <f t="shared" si="21"/>
        <v>470642</v>
      </c>
    </row>
    <row r="496" spans="1:8" ht="12.75">
      <c r="A496" s="184"/>
      <c r="B496" s="144"/>
      <c r="C496" s="150">
        <v>4110</v>
      </c>
      <c r="D496" s="190" t="s">
        <v>239</v>
      </c>
      <c r="E496" s="173">
        <v>72105</v>
      </c>
      <c r="F496" s="191">
        <v>0</v>
      </c>
      <c r="G496" s="191">
        <f>1530+1082</f>
        <v>2612</v>
      </c>
      <c r="H496" s="156">
        <f t="shared" si="21"/>
        <v>69493</v>
      </c>
    </row>
    <row r="497" spans="1:8" ht="12.75">
      <c r="A497" s="184"/>
      <c r="B497" s="144"/>
      <c r="C497" s="129">
        <v>4120</v>
      </c>
      <c r="D497" s="148" t="s">
        <v>22</v>
      </c>
      <c r="E497" s="147">
        <v>11465</v>
      </c>
      <c r="F497" s="143">
        <v>0</v>
      </c>
      <c r="G497" s="143">
        <f>242+172</f>
        <v>414</v>
      </c>
      <c r="H497" s="73">
        <f t="shared" si="21"/>
        <v>11051</v>
      </c>
    </row>
    <row r="498" spans="1:8" ht="12.75" hidden="1">
      <c r="A498" s="184"/>
      <c r="B498" s="144"/>
      <c r="C498" s="129">
        <v>4210</v>
      </c>
      <c r="D498" s="148" t="s">
        <v>24</v>
      </c>
      <c r="E498" s="147">
        <v>26335</v>
      </c>
      <c r="F498" s="143"/>
      <c r="G498" s="143"/>
      <c r="H498" s="73">
        <f t="shared" si="21"/>
        <v>26335</v>
      </c>
    </row>
    <row r="499" spans="1:8" ht="12.75" hidden="1">
      <c r="A499" s="184"/>
      <c r="B499" s="144"/>
      <c r="C499" s="129">
        <v>4220</v>
      </c>
      <c r="D499" s="148" t="s">
        <v>74</v>
      </c>
      <c r="E499" s="147">
        <v>588250</v>
      </c>
      <c r="F499" s="143"/>
      <c r="G499" s="143"/>
      <c r="H499" s="73">
        <f t="shared" si="21"/>
        <v>588250</v>
      </c>
    </row>
    <row r="500" spans="1:8" ht="12.75" hidden="1">
      <c r="A500" s="184"/>
      <c r="B500" s="144"/>
      <c r="C500" s="129">
        <v>4260</v>
      </c>
      <c r="D500" s="148" t="s">
        <v>42</v>
      </c>
      <c r="E500" s="147">
        <v>70692</v>
      </c>
      <c r="F500" s="143"/>
      <c r="G500" s="143"/>
      <c r="H500" s="73">
        <f t="shared" si="21"/>
        <v>70692</v>
      </c>
    </row>
    <row r="501" spans="1:8" ht="12.75" hidden="1">
      <c r="A501" s="184"/>
      <c r="B501" s="144"/>
      <c r="C501" s="129">
        <v>4270</v>
      </c>
      <c r="D501" s="148" t="s">
        <v>20</v>
      </c>
      <c r="E501" s="147">
        <v>7700</v>
      </c>
      <c r="F501" s="143"/>
      <c r="G501" s="143"/>
      <c r="H501" s="73">
        <f t="shared" si="21"/>
        <v>7700</v>
      </c>
    </row>
    <row r="502" spans="1:8" ht="12.75" hidden="1">
      <c r="A502" s="184"/>
      <c r="B502" s="144"/>
      <c r="C502" s="129">
        <v>4280</v>
      </c>
      <c r="D502" s="148" t="s">
        <v>46</v>
      </c>
      <c r="E502" s="147">
        <v>705</v>
      </c>
      <c r="F502" s="143"/>
      <c r="G502" s="143"/>
      <c r="H502" s="73">
        <f t="shared" si="21"/>
        <v>705</v>
      </c>
    </row>
    <row r="503" spans="1:8" ht="12.75" hidden="1">
      <c r="A503" s="184"/>
      <c r="B503" s="144"/>
      <c r="C503" s="129">
        <v>4300</v>
      </c>
      <c r="D503" s="148" t="s">
        <v>21</v>
      </c>
      <c r="E503" s="147">
        <v>22330</v>
      </c>
      <c r="F503" s="143"/>
      <c r="G503" s="143"/>
      <c r="H503" s="73">
        <f t="shared" si="21"/>
        <v>22330</v>
      </c>
    </row>
    <row r="504" spans="1:8" ht="33.75" hidden="1">
      <c r="A504" s="184"/>
      <c r="B504" s="144"/>
      <c r="C504" s="129">
        <v>4360</v>
      </c>
      <c r="D504" s="148" t="s">
        <v>87</v>
      </c>
      <c r="E504" s="147">
        <v>108</v>
      </c>
      <c r="F504" s="143"/>
      <c r="G504" s="143"/>
      <c r="H504" s="73">
        <f t="shared" si="21"/>
        <v>108</v>
      </c>
    </row>
    <row r="505" spans="1:8" ht="33.75" hidden="1">
      <c r="A505" s="184"/>
      <c r="B505" s="144"/>
      <c r="C505" s="129">
        <v>4370</v>
      </c>
      <c r="D505" s="148" t="s">
        <v>232</v>
      </c>
      <c r="E505" s="147">
        <v>2568</v>
      </c>
      <c r="F505" s="143"/>
      <c r="G505" s="143"/>
      <c r="H505" s="73">
        <f t="shared" si="21"/>
        <v>2568</v>
      </c>
    </row>
    <row r="506" spans="1:8" ht="22.5" hidden="1">
      <c r="A506" s="184"/>
      <c r="B506" s="144"/>
      <c r="C506" s="129">
        <v>4440</v>
      </c>
      <c r="D506" s="148" t="s">
        <v>69</v>
      </c>
      <c r="E506" s="147">
        <v>22275</v>
      </c>
      <c r="F506" s="143"/>
      <c r="G506" s="143"/>
      <c r="H506" s="73">
        <f t="shared" si="21"/>
        <v>22275</v>
      </c>
    </row>
    <row r="507" spans="1:8" ht="22.5" hidden="1">
      <c r="A507" s="184"/>
      <c r="B507" s="144"/>
      <c r="C507" s="129">
        <v>4700</v>
      </c>
      <c r="D507" s="148" t="s">
        <v>237</v>
      </c>
      <c r="E507" s="147">
        <v>400</v>
      </c>
      <c r="F507" s="143"/>
      <c r="G507" s="143"/>
      <c r="H507" s="73">
        <f t="shared" si="21"/>
        <v>400</v>
      </c>
    </row>
    <row r="508" spans="1:8" ht="33.75" hidden="1">
      <c r="A508" s="184"/>
      <c r="B508" s="144"/>
      <c r="C508" s="129">
        <v>4740</v>
      </c>
      <c r="D508" s="148" t="s">
        <v>92</v>
      </c>
      <c r="E508" s="147">
        <v>439</v>
      </c>
      <c r="F508" s="143"/>
      <c r="G508" s="143"/>
      <c r="H508" s="73">
        <f t="shared" si="21"/>
        <v>439</v>
      </c>
    </row>
    <row r="509" spans="1:8" ht="22.5" hidden="1">
      <c r="A509" s="184"/>
      <c r="B509" s="150"/>
      <c r="C509" s="129">
        <v>4750</v>
      </c>
      <c r="D509" s="148" t="s">
        <v>93</v>
      </c>
      <c r="E509" s="169">
        <v>600</v>
      </c>
      <c r="F509" s="143"/>
      <c r="G509" s="143"/>
      <c r="H509" s="73">
        <f t="shared" si="21"/>
        <v>600</v>
      </c>
    </row>
    <row r="510" spans="1:8" ht="12.75" hidden="1">
      <c r="A510" s="168"/>
      <c r="B510" s="162">
        <v>80195</v>
      </c>
      <c r="C510" s="129"/>
      <c r="D510" s="136" t="s">
        <v>45</v>
      </c>
      <c r="E510" s="132">
        <f>SUM(E511:E514)</f>
        <v>195609</v>
      </c>
      <c r="F510" s="163">
        <f>SUM(F511:F514)</f>
        <v>0</v>
      </c>
      <c r="G510" s="163">
        <f>SUM(G511:G514)</f>
        <v>0</v>
      </c>
      <c r="H510" s="134">
        <f t="shared" si="21"/>
        <v>195609</v>
      </c>
    </row>
    <row r="511" spans="1:8" ht="12.75" hidden="1">
      <c r="A511" s="184"/>
      <c r="B511" s="138"/>
      <c r="C511" s="139">
        <v>4040</v>
      </c>
      <c r="D511" s="140" t="s">
        <v>85</v>
      </c>
      <c r="E511" s="147">
        <v>727</v>
      </c>
      <c r="F511" s="143"/>
      <c r="G511" s="143"/>
      <c r="H511" s="73">
        <f t="shared" si="21"/>
        <v>727</v>
      </c>
    </row>
    <row r="512" spans="1:8" ht="12.75" hidden="1">
      <c r="A512" s="184"/>
      <c r="B512" s="144"/>
      <c r="C512" s="129">
        <v>4110</v>
      </c>
      <c r="D512" s="140" t="s">
        <v>80</v>
      </c>
      <c r="E512" s="147">
        <v>112</v>
      </c>
      <c r="F512" s="143"/>
      <c r="G512" s="143"/>
      <c r="H512" s="73">
        <f t="shared" si="21"/>
        <v>112</v>
      </c>
    </row>
    <row r="513" spans="1:8" ht="12.75" hidden="1">
      <c r="A513" s="184"/>
      <c r="B513" s="144"/>
      <c r="C513" s="129">
        <v>4120</v>
      </c>
      <c r="D513" s="140" t="s">
        <v>22</v>
      </c>
      <c r="E513" s="147">
        <v>17</v>
      </c>
      <c r="F513" s="143"/>
      <c r="G513" s="143"/>
      <c r="H513" s="73">
        <f t="shared" si="21"/>
        <v>17</v>
      </c>
    </row>
    <row r="514" spans="1:8" ht="22.5" hidden="1">
      <c r="A514" s="185"/>
      <c r="B514" s="144"/>
      <c r="C514" s="170">
        <v>4440</v>
      </c>
      <c r="D514" s="140" t="s">
        <v>108</v>
      </c>
      <c r="E514" s="171">
        <v>194753</v>
      </c>
      <c r="F514" s="143"/>
      <c r="G514" s="143"/>
      <c r="H514" s="73">
        <f t="shared" si="21"/>
        <v>194753</v>
      </c>
    </row>
    <row r="515" spans="1:8" ht="12.75" hidden="1">
      <c r="A515" s="186">
        <v>851</v>
      </c>
      <c r="B515" s="129"/>
      <c r="C515" s="139"/>
      <c r="D515" s="136" t="s">
        <v>145</v>
      </c>
      <c r="E515" s="132">
        <f>SUM(E516,E518,E520)</f>
        <v>2433800</v>
      </c>
      <c r="F515" s="163">
        <f>SUM(F516,F518,F520)</f>
        <v>0</v>
      </c>
      <c r="G515" s="163">
        <f>SUM(G516,G518,G520)</f>
        <v>0</v>
      </c>
      <c r="H515" s="134">
        <f t="shared" si="21"/>
        <v>2433800</v>
      </c>
    </row>
    <row r="516" spans="1:8" ht="12.75" hidden="1">
      <c r="A516" s="138"/>
      <c r="B516" s="159">
        <v>85111</v>
      </c>
      <c r="C516" s="129"/>
      <c r="D516" s="136" t="s">
        <v>28</v>
      </c>
      <c r="E516" s="132">
        <f>SUM(E517)</f>
        <v>1200000</v>
      </c>
      <c r="F516" s="163">
        <f>SUM(F517)</f>
        <v>0</v>
      </c>
      <c r="G516" s="163">
        <f>SUM(G517)</f>
        <v>0</v>
      </c>
      <c r="H516" s="134">
        <f t="shared" si="21"/>
        <v>1200000</v>
      </c>
    </row>
    <row r="517" spans="1:8" ht="67.5" hidden="1">
      <c r="A517" s="144"/>
      <c r="B517" s="139"/>
      <c r="C517" s="129">
        <v>6220</v>
      </c>
      <c r="D517" s="140" t="s">
        <v>146</v>
      </c>
      <c r="E517" s="147">
        <v>1200000</v>
      </c>
      <c r="F517" s="143"/>
      <c r="G517" s="143"/>
      <c r="H517" s="73">
        <f t="shared" si="21"/>
        <v>1200000</v>
      </c>
    </row>
    <row r="518" spans="1:8" ht="45" hidden="1">
      <c r="A518" s="144"/>
      <c r="B518" s="139">
        <v>85156</v>
      </c>
      <c r="C518" s="129"/>
      <c r="D518" s="136" t="s">
        <v>147</v>
      </c>
      <c r="E518" s="132">
        <f>SUM(E519)</f>
        <v>1228000</v>
      </c>
      <c r="F518" s="163">
        <f>SUM(F519)</f>
        <v>0</v>
      </c>
      <c r="G518" s="163">
        <f>SUM(G519)</f>
        <v>0</v>
      </c>
      <c r="H518" s="134">
        <f t="shared" si="21"/>
        <v>1228000</v>
      </c>
    </row>
    <row r="519" spans="1:8" ht="12.75" hidden="1">
      <c r="A519" s="144"/>
      <c r="B519" s="139"/>
      <c r="C519" s="129">
        <v>4130</v>
      </c>
      <c r="D519" s="140" t="s">
        <v>148</v>
      </c>
      <c r="E519" s="147">
        <v>1228000</v>
      </c>
      <c r="F519" s="143"/>
      <c r="G519" s="143"/>
      <c r="H519" s="73">
        <f t="shared" si="21"/>
        <v>1228000</v>
      </c>
    </row>
    <row r="520" spans="1:8" ht="12.75" hidden="1">
      <c r="A520" s="144"/>
      <c r="B520" s="135">
        <v>85195</v>
      </c>
      <c r="C520" s="129"/>
      <c r="D520" s="136" t="s">
        <v>45</v>
      </c>
      <c r="E520" s="132">
        <f>SUM(E521:E523)</f>
        <v>5800</v>
      </c>
      <c r="F520" s="163">
        <f>SUM(F521:F523)</f>
        <v>0</v>
      </c>
      <c r="G520" s="163">
        <f>SUM(G521:G523)</f>
        <v>0</v>
      </c>
      <c r="H520" s="73">
        <f t="shared" si="21"/>
        <v>5800</v>
      </c>
    </row>
    <row r="521" spans="1:8" ht="45" hidden="1">
      <c r="A521" s="182"/>
      <c r="B521" s="138"/>
      <c r="C521" s="139">
        <v>2820</v>
      </c>
      <c r="D521" s="140" t="s">
        <v>113</v>
      </c>
      <c r="E521" s="147">
        <v>5800</v>
      </c>
      <c r="F521" s="143"/>
      <c r="G521" s="143"/>
      <c r="H521" s="73">
        <f t="shared" si="21"/>
        <v>5800</v>
      </c>
    </row>
    <row r="522" spans="1:8" ht="12.75" hidden="1">
      <c r="A522" s="182"/>
      <c r="B522" s="144"/>
      <c r="C522" s="139">
        <v>4210</v>
      </c>
      <c r="D522" s="140" t="s">
        <v>24</v>
      </c>
      <c r="E522" s="147"/>
      <c r="F522" s="143"/>
      <c r="G522" s="143"/>
      <c r="H522" s="73">
        <f t="shared" si="21"/>
        <v>0</v>
      </c>
    </row>
    <row r="523" spans="1:8" ht="12.75" hidden="1">
      <c r="A523" s="183"/>
      <c r="B523" s="150"/>
      <c r="C523" s="139">
        <v>4300</v>
      </c>
      <c r="D523" s="140" t="s">
        <v>21</v>
      </c>
      <c r="E523" s="147"/>
      <c r="F523" s="143"/>
      <c r="G523" s="143"/>
      <c r="H523" s="73">
        <f t="shared" si="21"/>
        <v>0</v>
      </c>
    </row>
    <row r="524" spans="1:8" ht="12.75">
      <c r="A524" s="129">
        <v>852</v>
      </c>
      <c r="B524" s="129"/>
      <c r="C524" s="129"/>
      <c r="D524" s="136" t="s">
        <v>149</v>
      </c>
      <c r="E524" s="132">
        <f>SUM(E525,E545,E570,E589,E597,E619)</f>
        <v>8899086</v>
      </c>
      <c r="F524" s="163">
        <f>SUM(F525,F545,F570,F589,F597,F619)</f>
        <v>90370</v>
      </c>
      <c r="G524" s="163">
        <f>SUM(G525,G545,G570,G589,G597,G619)</f>
        <v>90370</v>
      </c>
      <c r="H524" s="134">
        <f t="shared" si="21"/>
        <v>8899086</v>
      </c>
    </row>
    <row r="525" spans="1:8" ht="22.5">
      <c r="A525" s="138"/>
      <c r="B525" s="129">
        <v>85201</v>
      </c>
      <c r="C525" s="129"/>
      <c r="D525" s="136" t="s">
        <v>30</v>
      </c>
      <c r="E525" s="132">
        <f>SUM(E526:E544)</f>
        <v>1207750</v>
      </c>
      <c r="F525" s="163">
        <f>SUM(F526:F544)</f>
        <v>70</v>
      </c>
      <c r="G525" s="163">
        <f>SUM(G526:G544)</f>
        <v>70</v>
      </c>
      <c r="H525" s="134">
        <f t="shared" si="21"/>
        <v>1207750</v>
      </c>
    </row>
    <row r="526" spans="1:8" ht="33.75" hidden="1">
      <c r="A526" s="182"/>
      <c r="B526" s="138"/>
      <c r="C526" s="139">
        <v>2310</v>
      </c>
      <c r="D526" s="140" t="s">
        <v>150</v>
      </c>
      <c r="E526" s="147">
        <v>20319</v>
      </c>
      <c r="F526" s="143"/>
      <c r="G526" s="143"/>
      <c r="H526" s="73">
        <f t="shared" si="21"/>
        <v>20319</v>
      </c>
    </row>
    <row r="527" spans="1:8" ht="56.25" hidden="1">
      <c r="A527" s="182"/>
      <c r="B527" s="144"/>
      <c r="C527" s="139">
        <v>2320</v>
      </c>
      <c r="D527" s="140" t="s">
        <v>151</v>
      </c>
      <c r="E527" s="147">
        <v>942486</v>
      </c>
      <c r="F527" s="143"/>
      <c r="G527" s="143"/>
      <c r="H527" s="73">
        <f t="shared" si="21"/>
        <v>942486</v>
      </c>
    </row>
    <row r="528" spans="1:8" ht="67.5" hidden="1">
      <c r="A528" s="182"/>
      <c r="B528" s="144"/>
      <c r="C528" s="139">
        <v>2830</v>
      </c>
      <c r="D528" s="140" t="s">
        <v>152</v>
      </c>
      <c r="E528" s="147"/>
      <c r="F528" s="143"/>
      <c r="G528" s="143"/>
      <c r="H528" s="73">
        <f t="shared" si="21"/>
        <v>0</v>
      </c>
    </row>
    <row r="529" spans="1:8" ht="12.75" hidden="1">
      <c r="A529" s="182"/>
      <c r="B529" s="144"/>
      <c r="C529" s="139">
        <v>3110</v>
      </c>
      <c r="D529" s="140" t="s">
        <v>41</v>
      </c>
      <c r="E529" s="147">
        <v>134266</v>
      </c>
      <c r="F529" s="143">
        <v>0</v>
      </c>
      <c r="G529" s="143">
        <v>0</v>
      </c>
      <c r="H529" s="73">
        <f t="shared" si="21"/>
        <v>134266</v>
      </c>
    </row>
    <row r="530" spans="1:8" ht="22.5" hidden="1">
      <c r="A530" s="182"/>
      <c r="B530" s="144"/>
      <c r="C530" s="139">
        <v>4010</v>
      </c>
      <c r="D530" s="140" t="s">
        <v>19</v>
      </c>
      <c r="E530" s="147">
        <v>77247</v>
      </c>
      <c r="F530" s="143"/>
      <c r="G530" s="143"/>
      <c r="H530" s="73">
        <f t="shared" si="21"/>
        <v>77247</v>
      </c>
    </row>
    <row r="531" spans="1:8" ht="12.75">
      <c r="A531" s="182"/>
      <c r="B531" s="144"/>
      <c r="C531" s="139">
        <v>4040</v>
      </c>
      <c r="D531" s="140" t="s">
        <v>85</v>
      </c>
      <c r="E531" s="147">
        <v>5314</v>
      </c>
      <c r="F531" s="143">
        <v>70</v>
      </c>
      <c r="G531" s="143">
        <v>0</v>
      </c>
      <c r="H531" s="73">
        <f t="shared" si="21"/>
        <v>5384</v>
      </c>
    </row>
    <row r="532" spans="1:8" ht="12.75" hidden="1">
      <c r="A532" s="182"/>
      <c r="B532" s="144"/>
      <c r="C532" s="139">
        <v>4110</v>
      </c>
      <c r="D532" s="140" t="s">
        <v>80</v>
      </c>
      <c r="E532" s="147">
        <v>13367</v>
      </c>
      <c r="F532" s="143"/>
      <c r="G532" s="143"/>
      <c r="H532" s="73">
        <f t="shared" si="21"/>
        <v>13367</v>
      </c>
    </row>
    <row r="533" spans="1:8" ht="12.75">
      <c r="A533" s="182"/>
      <c r="B533" s="144"/>
      <c r="C533" s="139">
        <v>4120</v>
      </c>
      <c r="D533" s="140" t="s">
        <v>22</v>
      </c>
      <c r="E533" s="147">
        <v>2021</v>
      </c>
      <c r="F533" s="143">
        <v>0</v>
      </c>
      <c r="G533" s="143">
        <v>70</v>
      </c>
      <c r="H533" s="73">
        <f t="shared" si="21"/>
        <v>1951</v>
      </c>
    </row>
    <row r="534" spans="1:8" ht="12.75" hidden="1">
      <c r="A534" s="182"/>
      <c r="B534" s="144"/>
      <c r="C534" s="139">
        <v>4170</v>
      </c>
      <c r="D534" s="140" t="s">
        <v>18</v>
      </c>
      <c r="E534" s="147">
        <v>1964</v>
      </c>
      <c r="F534" s="143"/>
      <c r="G534" s="143"/>
      <c r="H534" s="73">
        <f t="shared" si="21"/>
        <v>1964</v>
      </c>
    </row>
    <row r="535" spans="1:8" ht="12.75" hidden="1">
      <c r="A535" s="182"/>
      <c r="B535" s="144"/>
      <c r="C535" s="139">
        <v>4210</v>
      </c>
      <c r="D535" s="140" t="s">
        <v>24</v>
      </c>
      <c r="E535" s="147">
        <v>1346</v>
      </c>
      <c r="F535" s="143"/>
      <c r="G535" s="143"/>
      <c r="H535" s="73">
        <f t="shared" si="21"/>
        <v>1346</v>
      </c>
    </row>
    <row r="536" spans="1:8" ht="22.5" hidden="1">
      <c r="A536" s="182"/>
      <c r="B536" s="144"/>
      <c r="C536" s="139">
        <v>4240</v>
      </c>
      <c r="D536" s="140" t="s">
        <v>60</v>
      </c>
      <c r="E536" s="152">
        <v>1000</v>
      </c>
      <c r="F536" s="143"/>
      <c r="G536" s="143"/>
      <c r="H536" s="73">
        <f t="shared" si="21"/>
        <v>1000</v>
      </c>
    </row>
    <row r="537" spans="1:8" ht="12.75" hidden="1">
      <c r="A537" s="182"/>
      <c r="B537" s="144"/>
      <c r="C537" s="139">
        <v>4270</v>
      </c>
      <c r="D537" s="140" t="s">
        <v>20</v>
      </c>
      <c r="E537" s="152">
        <v>1800</v>
      </c>
      <c r="F537" s="143"/>
      <c r="G537" s="143"/>
      <c r="H537" s="73">
        <f t="shared" si="21"/>
        <v>1800</v>
      </c>
    </row>
    <row r="538" spans="1:8" ht="12.75" hidden="1">
      <c r="A538" s="182"/>
      <c r="B538" s="144"/>
      <c r="C538" s="139">
        <v>4280</v>
      </c>
      <c r="D538" s="140" t="s">
        <v>46</v>
      </c>
      <c r="E538" s="152">
        <v>500</v>
      </c>
      <c r="F538" s="143"/>
      <c r="G538" s="143"/>
      <c r="H538" s="73">
        <f t="shared" si="21"/>
        <v>500</v>
      </c>
    </row>
    <row r="539" spans="1:8" ht="12.75" hidden="1">
      <c r="A539" s="182"/>
      <c r="B539" s="144"/>
      <c r="C539" s="139">
        <v>4300</v>
      </c>
      <c r="D539" s="140" t="s">
        <v>21</v>
      </c>
      <c r="E539" s="152">
        <v>1545</v>
      </c>
      <c r="F539" s="143"/>
      <c r="G539" s="143"/>
      <c r="H539" s="73">
        <f t="shared" si="21"/>
        <v>1545</v>
      </c>
    </row>
    <row r="540" spans="1:8" ht="12.75" hidden="1">
      <c r="A540" s="182"/>
      <c r="B540" s="144"/>
      <c r="C540" s="139">
        <v>4410</v>
      </c>
      <c r="D540" s="140" t="s">
        <v>39</v>
      </c>
      <c r="E540" s="147">
        <v>500</v>
      </c>
      <c r="F540" s="163"/>
      <c r="G540" s="163"/>
      <c r="H540" s="73">
        <f t="shared" si="21"/>
        <v>500</v>
      </c>
    </row>
    <row r="541" spans="1:8" ht="12.75" hidden="1">
      <c r="A541" s="182"/>
      <c r="B541" s="144"/>
      <c r="C541" s="139">
        <v>4430</v>
      </c>
      <c r="D541" s="140" t="s">
        <v>26</v>
      </c>
      <c r="E541" s="147">
        <v>200</v>
      </c>
      <c r="F541" s="143"/>
      <c r="G541" s="143"/>
      <c r="H541" s="73">
        <f t="shared" si="21"/>
        <v>200</v>
      </c>
    </row>
    <row r="542" spans="1:8" ht="22.5" hidden="1">
      <c r="A542" s="182"/>
      <c r="B542" s="144"/>
      <c r="C542" s="129">
        <v>4440</v>
      </c>
      <c r="D542" s="140" t="s">
        <v>108</v>
      </c>
      <c r="E542" s="147">
        <v>3375</v>
      </c>
      <c r="F542" s="143"/>
      <c r="G542" s="143"/>
      <c r="H542" s="73">
        <f t="shared" si="21"/>
        <v>3375</v>
      </c>
    </row>
    <row r="543" spans="1:8" ht="33.75" hidden="1">
      <c r="A543" s="182"/>
      <c r="B543" s="144"/>
      <c r="C543" s="129">
        <v>4740</v>
      </c>
      <c r="D543" s="151" t="s">
        <v>92</v>
      </c>
      <c r="E543" s="147">
        <v>150</v>
      </c>
      <c r="F543" s="143"/>
      <c r="G543" s="143"/>
      <c r="H543" s="73">
        <f t="shared" si="21"/>
        <v>150</v>
      </c>
    </row>
    <row r="544" spans="1:8" ht="22.5" hidden="1">
      <c r="A544" s="182"/>
      <c r="B544" s="150"/>
      <c r="C544" s="129">
        <v>4750</v>
      </c>
      <c r="D544" s="151" t="s">
        <v>93</v>
      </c>
      <c r="E544" s="147">
        <v>350</v>
      </c>
      <c r="F544" s="143"/>
      <c r="G544" s="143"/>
      <c r="H544" s="73">
        <f t="shared" si="21"/>
        <v>350</v>
      </c>
    </row>
    <row r="545" spans="1:8" ht="12.75" hidden="1">
      <c r="A545" s="144"/>
      <c r="B545" s="129">
        <v>85202</v>
      </c>
      <c r="C545" s="129"/>
      <c r="D545" s="136" t="s">
        <v>50</v>
      </c>
      <c r="E545" s="132">
        <f>SUM(E546:E569)</f>
        <v>4398749</v>
      </c>
      <c r="F545" s="163">
        <f>SUM(F546:F569)</f>
        <v>0</v>
      </c>
      <c r="G545" s="163">
        <f>SUM(G546:G569)</f>
        <v>0</v>
      </c>
      <c r="H545" s="134">
        <f t="shared" si="21"/>
        <v>4398749</v>
      </c>
    </row>
    <row r="546" spans="1:8" ht="22.5" hidden="1">
      <c r="A546" s="182"/>
      <c r="B546" s="138"/>
      <c r="C546" s="139">
        <v>3020</v>
      </c>
      <c r="D546" s="140" t="s">
        <v>57</v>
      </c>
      <c r="E546" s="147">
        <v>5520</v>
      </c>
      <c r="F546" s="163"/>
      <c r="G546" s="163"/>
      <c r="H546" s="73">
        <f t="shared" si="21"/>
        <v>5520</v>
      </c>
    </row>
    <row r="547" spans="1:8" ht="22.5" hidden="1">
      <c r="A547" s="182"/>
      <c r="B547" s="144"/>
      <c r="C547" s="139">
        <v>4010</v>
      </c>
      <c r="D547" s="140" t="s">
        <v>19</v>
      </c>
      <c r="E547" s="147">
        <v>2361665</v>
      </c>
      <c r="F547" s="143"/>
      <c r="G547" s="143"/>
      <c r="H547" s="73">
        <f t="shared" si="21"/>
        <v>2361665</v>
      </c>
    </row>
    <row r="548" spans="1:8" ht="12.75" hidden="1">
      <c r="A548" s="182"/>
      <c r="B548" s="144"/>
      <c r="C548" s="139">
        <v>4040</v>
      </c>
      <c r="D548" s="140" t="s">
        <v>85</v>
      </c>
      <c r="E548" s="147">
        <v>176700</v>
      </c>
      <c r="F548" s="143"/>
      <c r="G548" s="143"/>
      <c r="H548" s="73">
        <f t="shared" si="21"/>
        <v>176700</v>
      </c>
    </row>
    <row r="549" spans="1:8" ht="12.75" hidden="1">
      <c r="A549" s="182"/>
      <c r="B549" s="144"/>
      <c r="C549" s="139">
        <v>4110</v>
      </c>
      <c r="D549" s="140" t="s">
        <v>80</v>
      </c>
      <c r="E549" s="147">
        <v>409110</v>
      </c>
      <c r="F549" s="143"/>
      <c r="G549" s="143"/>
      <c r="H549" s="73">
        <f t="shared" si="21"/>
        <v>409110</v>
      </c>
    </row>
    <row r="550" spans="1:8" ht="12.75" hidden="1">
      <c r="A550" s="182"/>
      <c r="B550" s="144"/>
      <c r="C550" s="139">
        <v>4120</v>
      </c>
      <c r="D550" s="140" t="s">
        <v>22</v>
      </c>
      <c r="E550" s="147">
        <v>60126</v>
      </c>
      <c r="F550" s="143"/>
      <c r="G550" s="143"/>
      <c r="H550" s="73">
        <f t="shared" si="21"/>
        <v>60126</v>
      </c>
    </row>
    <row r="551" spans="1:8" ht="12.75" hidden="1">
      <c r="A551" s="182"/>
      <c r="B551" s="144"/>
      <c r="C551" s="139">
        <v>4170</v>
      </c>
      <c r="D551" s="140" t="s">
        <v>18</v>
      </c>
      <c r="E551" s="147">
        <v>10300</v>
      </c>
      <c r="F551" s="143"/>
      <c r="G551" s="143"/>
      <c r="H551" s="73">
        <f t="shared" si="21"/>
        <v>10300</v>
      </c>
    </row>
    <row r="552" spans="1:8" ht="12.75" hidden="1">
      <c r="A552" s="182"/>
      <c r="B552" s="144"/>
      <c r="C552" s="139">
        <v>4210</v>
      </c>
      <c r="D552" s="140" t="s">
        <v>24</v>
      </c>
      <c r="E552" s="147">
        <v>137173</v>
      </c>
      <c r="F552" s="143"/>
      <c r="G552" s="143"/>
      <c r="H552" s="73">
        <f t="shared" si="21"/>
        <v>137173</v>
      </c>
    </row>
    <row r="553" spans="1:8" ht="12.75" hidden="1">
      <c r="A553" s="182"/>
      <c r="B553" s="144"/>
      <c r="C553" s="139">
        <v>4220</v>
      </c>
      <c r="D553" s="140" t="s">
        <v>74</v>
      </c>
      <c r="E553" s="147">
        <v>390000</v>
      </c>
      <c r="F553" s="143"/>
      <c r="G553" s="143"/>
      <c r="H553" s="73">
        <f t="shared" si="21"/>
        <v>390000</v>
      </c>
    </row>
    <row r="554" spans="1:8" ht="22.5" hidden="1">
      <c r="A554" s="182"/>
      <c r="B554" s="144"/>
      <c r="C554" s="139">
        <v>4230</v>
      </c>
      <c r="D554" s="140" t="s">
        <v>153</v>
      </c>
      <c r="E554" s="147">
        <v>31575</v>
      </c>
      <c r="F554" s="143"/>
      <c r="G554" s="143"/>
      <c r="H554" s="73">
        <f aca="true" t="shared" si="22" ref="H554:H620">SUM(E554:F554,-IF(ISNUMBER(G554),G554,0))</f>
        <v>31575</v>
      </c>
    </row>
    <row r="555" spans="1:8" ht="12.75" hidden="1">
      <c r="A555" s="182"/>
      <c r="B555" s="144"/>
      <c r="C555" s="139">
        <v>4260</v>
      </c>
      <c r="D555" s="140" t="s">
        <v>42</v>
      </c>
      <c r="E555" s="147">
        <v>370000</v>
      </c>
      <c r="F555" s="143"/>
      <c r="G555" s="143"/>
      <c r="H555" s="73">
        <f t="shared" si="22"/>
        <v>370000</v>
      </c>
    </row>
    <row r="556" spans="1:8" ht="12.75" hidden="1">
      <c r="A556" s="182"/>
      <c r="B556" s="144"/>
      <c r="C556" s="139">
        <v>4270</v>
      </c>
      <c r="D556" s="140" t="s">
        <v>20</v>
      </c>
      <c r="E556" s="147">
        <v>66800</v>
      </c>
      <c r="F556" s="143"/>
      <c r="G556" s="143"/>
      <c r="H556" s="73">
        <f t="shared" si="22"/>
        <v>66800</v>
      </c>
    </row>
    <row r="557" spans="1:8" ht="12.75" hidden="1">
      <c r="A557" s="182"/>
      <c r="B557" s="144"/>
      <c r="C557" s="139">
        <v>4280</v>
      </c>
      <c r="D557" s="140" t="s">
        <v>46</v>
      </c>
      <c r="E557" s="147">
        <v>7280</v>
      </c>
      <c r="F557" s="143"/>
      <c r="G557" s="143"/>
      <c r="H557" s="73">
        <f t="shared" si="22"/>
        <v>7280</v>
      </c>
    </row>
    <row r="558" spans="1:8" ht="12.75" hidden="1">
      <c r="A558" s="182"/>
      <c r="B558" s="144"/>
      <c r="C558" s="139">
        <v>4300</v>
      </c>
      <c r="D558" s="140" t="s">
        <v>21</v>
      </c>
      <c r="E558" s="147">
        <v>119290</v>
      </c>
      <c r="F558" s="143"/>
      <c r="G558" s="143"/>
      <c r="H558" s="73">
        <f t="shared" si="22"/>
        <v>119290</v>
      </c>
    </row>
    <row r="559" spans="1:8" ht="12.75" hidden="1">
      <c r="A559" s="182"/>
      <c r="B559" s="144"/>
      <c r="C559" s="139">
        <v>4350</v>
      </c>
      <c r="D559" s="151" t="s">
        <v>68</v>
      </c>
      <c r="E559" s="147">
        <v>3500</v>
      </c>
      <c r="F559" s="143"/>
      <c r="G559" s="143"/>
      <c r="H559" s="73">
        <f t="shared" si="22"/>
        <v>3500</v>
      </c>
    </row>
    <row r="560" spans="1:8" ht="33.75" hidden="1">
      <c r="A560" s="182"/>
      <c r="B560" s="144"/>
      <c r="C560" s="139">
        <v>4360</v>
      </c>
      <c r="D560" s="140" t="s">
        <v>87</v>
      </c>
      <c r="E560" s="147">
        <v>3800</v>
      </c>
      <c r="F560" s="143"/>
      <c r="G560" s="143"/>
      <c r="H560" s="73">
        <f t="shared" si="22"/>
        <v>3800</v>
      </c>
    </row>
    <row r="561" spans="1:8" ht="33.75" hidden="1">
      <c r="A561" s="182"/>
      <c r="B561" s="144"/>
      <c r="C561" s="139">
        <v>4370</v>
      </c>
      <c r="D561" s="140" t="s">
        <v>88</v>
      </c>
      <c r="E561" s="147">
        <v>24500</v>
      </c>
      <c r="F561" s="143"/>
      <c r="G561" s="143"/>
      <c r="H561" s="73">
        <f t="shared" si="22"/>
        <v>24500</v>
      </c>
    </row>
    <row r="562" spans="1:8" ht="12.75" hidden="1">
      <c r="A562" s="182"/>
      <c r="B562" s="144"/>
      <c r="C562" s="139">
        <v>4410</v>
      </c>
      <c r="D562" s="140" t="s">
        <v>39</v>
      </c>
      <c r="E562" s="147">
        <v>5800</v>
      </c>
      <c r="F562" s="143"/>
      <c r="G562" s="143"/>
      <c r="H562" s="73">
        <f t="shared" si="22"/>
        <v>5800</v>
      </c>
    </row>
    <row r="563" spans="1:8" ht="12.75" hidden="1">
      <c r="A563" s="182"/>
      <c r="B563" s="144"/>
      <c r="C563" s="139">
        <v>4430</v>
      </c>
      <c r="D563" s="140" t="s">
        <v>26</v>
      </c>
      <c r="E563" s="147">
        <v>5600</v>
      </c>
      <c r="F563" s="143"/>
      <c r="G563" s="143"/>
      <c r="H563" s="73">
        <f t="shared" si="22"/>
        <v>5600</v>
      </c>
    </row>
    <row r="564" spans="1:8" ht="22.5" hidden="1">
      <c r="A564" s="182"/>
      <c r="B564" s="144"/>
      <c r="C564" s="139">
        <v>4440</v>
      </c>
      <c r="D564" s="140" t="s">
        <v>108</v>
      </c>
      <c r="E564" s="147">
        <v>130110</v>
      </c>
      <c r="F564" s="143"/>
      <c r="G564" s="143"/>
      <c r="H564" s="73">
        <f t="shared" si="22"/>
        <v>130110</v>
      </c>
    </row>
    <row r="565" spans="1:8" ht="12.75" hidden="1">
      <c r="A565" s="182"/>
      <c r="B565" s="144"/>
      <c r="C565" s="139">
        <v>4480</v>
      </c>
      <c r="D565" s="140" t="s">
        <v>90</v>
      </c>
      <c r="E565" s="147">
        <v>17000</v>
      </c>
      <c r="F565" s="143"/>
      <c r="G565" s="143"/>
      <c r="H565" s="73">
        <f t="shared" si="22"/>
        <v>17000</v>
      </c>
    </row>
    <row r="566" spans="1:8" ht="22.5" hidden="1">
      <c r="A566" s="182"/>
      <c r="B566" s="144"/>
      <c r="C566" s="139">
        <v>4700</v>
      </c>
      <c r="D566" s="151" t="s">
        <v>237</v>
      </c>
      <c r="E566" s="147">
        <v>4000</v>
      </c>
      <c r="F566" s="143"/>
      <c r="G566" s="143"/>
      <c r="H566" s="73">
        <f t="shared" si="22"/>
        <v>4000</v>
      </c>
    </row>
    <row r="567" spans="1:8" ht="33.75" hidden="1">
      <c r="A567" s="182"/>
      <c r="B567" s="144"/>
      <c r="C567" s="139">
        <v>4740</v>
      </c>
      <c r="D567" s="140" t="s">
        <v>92</v>
      </c>
      <c r="E567" s="147">
        <v>4900</v>
      </c>
      <c r="F567" s="143"/>
      <c r="G567" s="143"/>
      <c r="H567" s="73">
        <f t="shared" si="22"/>
        <v>4900</v>
      </c>
    </row>
    <row r="568" spans="1:8" ht="22.5" hidden="1">
      <c r="A568" s="182"/>
      <c r="B568" s="144"/>
      <c r="C568" s="139">
        <v>4750</v>
      </c>
      <c r="D568" s="140" t="s">
        <v>93</v>
      </c>
      <c r="E568" s="147">
        <v>9000</v>
      </c>
      <c r="F568" s="143"/>
      <c r="G568" s="143"/>
      <c r="H568" s="73">
        <f t="shared" si="22"/>
        <v>9000</v>
      </c>
    </row>
    <row r="569" spans="1:8" ht="22.5" hidden="1">
      <c r="A569" s="182"/>
      <c r="B569" s="150"/>
      <c r="C569" s="162">
        <v>6060</v>
      </c>
      <c r="D569" s="151" t="s">
        <v>23</v>
      </c>
      <c r="E569" s="169">
        <v>45000</v>
      </c>
      <c r="F569" s="143"/>
      <c r="G569" s="143"/>
      <c r="H569" s="73">
        <f t="shared" si="22"/>
        <v>45000</v>
      </c>
    </row>
    <row r="570" spans="1:8" ht="12.75" hidden="1">
      <c r="A570" s="144"/>
      <c r="B570" s="162">
        <v>85203</v>
      </c>
      <c r="C570" s="129"/>
      <c r="D570" s="136" t="s">
        <v>154</v>
      </c>
      <c r="E570" s="132">
        <f>SUM(E571:E588)</f>
        <v>430000</v>
      </c>
      <c r="F570" s="163">
        <f>SUM(F571:F588)</f>
        <v>0</v>
      </c>
      <c r="G570" s="163">
        <f>SUM(G571:G588)</f>
        <v>0</v>
      </c>
      <c r="H570" s="134">
        <f t="shared" si="22"/>
        <v>430000</v>
      </c>
    </row>
    <row r="571" spans="1:8" ht="22.5" hidden="1">
      <c r="A571" s="182"/>
      <c r="B571" s="138"/>
      <c r="C571" s="139">
        <v>3020</v>
      </c>
      <c r="D571" s="140" t="s">
        <v>57</v>
      </c>
      <c r="E571" s="147">
        <v>640</v>
      </c>
      <c r="F571" s="143"/>
      <c r="G571" s="143"/>
      <c r="H571" s="73">
        <f t="shared" si="22"/>
        <v>640</v>
      </c>
    </row>
    <row r="572" spans="1:8" ht="22.5" hidden="1">
      <c r="A572" s="182"/>
      <c r="B572" s="144"/>
      <c r="C572" s="139">
        <v>4010</v>
      </c>
      <c r="D572" s="140" t="s">
        <v>19</v>
      </c>
      <c r="E572" s="147">
        <v>203373</v>
      </c>
      <c r="F572" s="143"/>
      <c r="G572" s="143"/>
      <c r="H572" s="73">
        <f t="shared" si="22"/>
        <v>203373</v>
      </c>
    </row>
    <row r="573" spans="1:8" ht="12.75" hidden="1">
      <c r="A573" s="182"/>
      <c r="B573" s="144"/>
      <c r="C573" s="139">
        <v>4040</v>
      </c>
      <c r="D573" s="140" t="s">
        <v>85</v>
      </c>
      <c r="E573" s="147">
        <v>12761</v>
      </c>
      <c r="F573" s="143"/>
      <c r="G573" s="143"/>
      <c r="H573" s="73">
        <f t="shared" si="22"/>
        <v>12761</v>
      </c>
    </row>
    <row r="574" spans="1:8" ht="12.75" hidden="1">
      <c r="A574" s="182"/>
      <c r="B574" s="144"/>
      <c r="C574" s="139">
        <v>4110</v>
      </c>
      <c r="D574" s="140" t="s">
        <v>80</v>
      </c>
      <c r="E574" s="147">
        <v>35445</v>
      </c>
      <c r="F574" s="143"/>
      <c r="G574" s="143"/>
      <c r="H574" s="73">
        <f t="shared" si="22"/>
        <v>35445</v>
      </c>
    </row>
    <row r="575" spans="1:8" ht="12.75" hidden="1">
      <c r="A575" s="182"/>
      <c r="B575" s="144"/>
      <c r="C575" s="139">
        <v>4120</v>
      </c>
      <c r="D575" s="140" t="s">
        <v>22</v>
      </c>
      <c r="E575" s="147">
        <v>5296</v>
      </c>
      <c r="F575" s="143"/>
      <c r="G575" s="143"/>
      <c r="H575" s="73">
        <f t="shared" si="22"/>
        <v>5296</v>
      </c>
    </row>
    <row r="576" spans="1:8" ht="12.75" hidden="1">
      <c r="A576" s="182"/>
      <c r="B576" s="144"/>
      <c r="C576" s="139">
        <v>4170</v>
      </c>
      <c r="D576" s="140" t="s">
        <v>18</v>
      </c>
      <c r="E576" s="147">
        <v>10000</v>
      </c>
      <c r="F576" s="163"/>
      <c r="G576" s="163"/>
      <c r="H576" s="73">
        <f t="shared" si="22"/>
        <v>10000</v>
      </c>
    </row>
    <row r="577" spans="1:8" ht="12.75" hidden="1">
      <c r="A577" s="182"/>
      <c r="B577" s="144"/>
      <c r="C577" s="139">
        <v>4210</v>
      </c>
      <c r="D577" s="140" t="s">
        <v>24</v>
      </c>
      <c r="E577" s="147">
        <v>42796</v>
      </c>
      <c r="F577" s="163"/>
      <c r="G577" s="163"/>
      <c r="H577" s="73">
        <f t="shared" si="22"/>
        <v>42796</v>
      </c>
    </row>
    <row r="578" spans="1:8" ht="12.75" hidden="1">
      <c r="A578" s="182"/>
      <c r="B578" s="144"/>
      <c r="C578" s="139">
        <v>4260</v>
      </c>
      <c r="D578" s="140" t="s">
        <v>42</v>
      </c>
      <c r="E578" s="147">
        <v>26000</v>
      </c>
      <c r="F578" s="143"/>
      <c r="G578" s="143"/>
      <c r="H578" s="73">
        <f t="shared" si="22"/>
        <v>26000</v>
      </c>
    </row>
    <row r="579" spans="1:8" ht="12.75" hidden="1">
      <c r="A579" s="182"/>
      <c r="B579" s="144"/>
      <c r="C579" s="139">
        <v>4270</v>
      </c>
      <c r="D579" s="140" t="s">
        <v>20</v>
      </c>
      <c r="E579" s="147">
        <v>35000</v>
      </c>
      <c r="F579" s="143"/>
      <c r="G579" s="143"/>
      <c r="H579" s="73">
        <f t="shared" si="22"/>
        <v>35000</v>
      </c>
    </row>
    <row r="580" spans="1:8" ht="12.75" hidden="1">
      <c r="A580" s="182"/>
      <c r="B580" s="144"/>
      <c r="C580" s="139">
        <v>4280</v>
      </c>
      <c r="D580" s="140" t="s">
        <v>46</v>
      </c>
      <c r="E580" s="152">
        <v>300</v>
      </c>
      <c r="F580" s="143"/>
      <c r="G580" s="143"/>
      <c r="H580" s="73">
        <f t="shared" si="22"/>
        <v>300</v>
      </c>
    </row>
    <row r="581" spans="1:8" ht="12.75" hidden="1">
      <c r="A581" s="182"/>
      <c r="B581" s="144"/>
      <c r="C581" s="139">
        <v>4300</v>
      </c>
      <c r="D581" s="140" t="s">
        <v>21</v>
      </c>
      <c r="E581" s="147">
        <v>32000</v>
      </c>
      <c r="F581" s="143"/>
      <c r="G581" s="143"/>
      <c r="H581" s="73">
        <f t="shared" si="22"/>
        <v>32000</v>
      </c>
    </row>
    <row r="582" spans="1:8" ht="12.75" hidden="1">
      <c r="A582" s="182"/>
      <c r="B582" s="144"/>
      <c r="C582" s="139">
        <v>4350</v>
      </c>
      <c r="D582" s="140" t="s">
        <v>68</v>
      </c>
      <c r="E582" s="147">
        <v>2039</v>
      </c>
      <c r="F582" s="143"/>
      <c r="G582" s="143"/>
      <c r="H582" s="73">
        <f t="shared" si="22"/>
        <v>2039</v>
      </c>
    </row>
    <row r="583" spans="1:8" ht="33.75" hidden="1">
      <c r="A583" s="182"/>
      <c r="B583" s="144"/>
      <c r="C583" s="139">
        <v>4370</v>
      </c>
      <c r="D583" s="140" t="s">
        <v>88</v>
      </c>
      <c r="E583" s="147">
        <v>3500</v>
      </c>
      <c r="F583" s="143"/>
      <c r="G583" s="143"/>
      <c r="H583" s="73">
        <f t="shared" si="22"/>
        <v>3500</v>
      </c>
    </row>
    <row r="584" spans="1:8" ht="12.75" hidden="1">
      <c r="A584" s="182"/>
      <c r="B584" s="144"/>
      <c r="C584" s="139">
        <v>4410</v>
      </c>
      <c r="D584" s="140" t="s">
        <v>39</v>
      </c>
      <c r="E584" s="147">
        <v>5000</v>
      </c>
      <c r="F584" s="143"/>
      <c r="G584" s="143"/>
      <c r="H584" s="73">
        <f t="shared" si="22"/>
        <v>5000</v>
      </c>
    </row>
    <row r="585" spans="1:8" ht="12.75" hidden="1">
      <c r="A585" s="182"/>
      <c r="B585" s="144"/>
      <c r="C585" s="139">
        <v>4430</v>
      </c>
      <c r="D585" s="140" t="s">
        <v>26</v>
      </c>
      <c r="E585" s="152">
        <v>600</v>
      </c>
      <c r="F585" s="143"/>
      <c r="G585" s="143"/>
      <c r="H585" s="73">
        <f t="shared" si="22"/>
        <v>600</v>
      </c>
    </row>
    <row r="586" spans="1:8" ht="22.5" hidden="1">
      <c r="A586" s="182"/>
      <c r="B586" s="144"/>
      <c r="C586" s="139">
        <v>4440</v>
      </c>
      <c r="D586" s="140" t="s">
        <v>108</v>
      </c>
      <c r="E586" s="147">
        <v>8250</v>
      </c>
      <c r="F586" s="143"/>
      <c r="G586" s="143"/>
      <c r="H586" s="73">
        <f t="shared" si="22"/>
        <v>8250</v>
      </c>
    </row>
    <row r="587" spans="1:8" ht="33.75" hidden="1">
      <c r="A587" s="182"/>
      <c r="B587" s="144"/>
      <c r="C587" s="139">
        <v>4740</v>
      </c>
      <c r="D587" s="140" t="s">
        <v>92</v>
      </c>
      <c r="E587" s="147">
        <v>1000</v>
      </c>
      <c r="F587" s="143"/>
      <c r="G587" s="143"/>
      <c r="H587" s="73">
        <f t="shared" si="22"/>
        <v>1000</v>
      </c>
    </row>
    <row r="588" spans="1:8" ht="22.5" hidden="1">
      <c r="A588" s="182"/>
      <c r="B588" s="150"/>
      <c r="C588" s="139">
        <v>4750</v>
      </c>
      <c r="D588" s="140" t="s">
        <v>93</v>
      </c>
      <c r="E588" s="147">
        <v>6000</v>
      </c>
      <c r="F588" s="143"/>
      <c r="G588" s="143"/>
      <c r="H588" s="73">
        <f t="shared" si="22"/>
        <v>6000</v>
      </c>
    </row>
    <row r="589" spans="1:8" ht="12.75">
      <c r="A589" s="144"/>
      <c r="B589" s="129">
        <v>85204</v>
      </c>
      <c r="C589" s="129"/>
      <c r="D589" s="136" t="s">
        <v>155</v>
      </c>
      <c r="E589" s="132">
        <f>SUM(E590:E593)</f>
        <v>2374344</v>
      </c>
      <c r="F589" s="163">
        <f>SUM(F590:F596)</f>
        <v>90000</v>
      </c>
      <c r="G589" s="163">
        <f>SUM(G590:G596)</f>
        <v>90000</v>
      </c>
      <c r="H589" s="134">
        <f t="shared" si="22"/>
        <v>2374344</v>
      </c>
    </row>
    <row r="590" spans="1:8" ht="56.25" hidden="1">
      <c r="A590" s="182"/>
      <c r="B590" s="138"/>
      <c r="C590" s="139">
        <v>2310</v>
      </c>
      <c r="D590" s="140" t="s">
        <v>70</v>
      </c>
      <c r="E590" s="147">
        <v>11047</v>
      </c>
      <c r="F590" s="143"/>
      <c r="G590" s="143"/>
      <c r="H590" s="73">
        <f t="shared" si="22"/>
        <v>11047</v>
      </c>
    </row>
    <row r="591" spans="1:8" ht="56.25" hidden="1">
      <c r="A591" s="182"/>
      <c r="B591" s="144"/>
      <c r="C591" s="139">
        <v>2320</v>
      </c>
      <c r="D591" s="140" t="s">
        <v>151</v>
      </c>
      <c r="E591" s="147">
        <v>91804</v>
      </c>
      <c r="F591" s="143"/>
      <c r="G591" s="143"/>
      <c r="H591" s="73">
        <f t="shared" si="22"/>
        <v>91804</v>
      </c>
    </row>
    <row r="592" spans="1:8" ht="45" hidden="1">
      <c r="A592" s="182"/>
      <c r="B592" s="144"/>
      <c r="C592" s="139">
        <v>2820</v>
      </c>
      <c r="D592" s="140" t="s">
        <v>113</v>
      </c>
      <c r="E592" s="147">
        <v>0</v>
      </c>
      <c r="F592" s="163"/>
      <c r="G592" s="163"/>
      <c r="H592" s="73">
        <f t="shared" si="22"/>
        <v>0</v>
      </c>
    </row>
    <row r="593" spans="1:8" ht="12.75">
      <c r="A593" s="182"/>
      <c r="B593" s="144"/>
      <c r="C593" s="139">
        <v>3110</v>
      </c>
      <c r="D593" s="140" t="s">
        <v>41</v>
      </c>
      <c r="E593" s="147">
        <v>2271493</v>
      </c>
      <c r="F593" s="143">
        <v>0</v>
      </c>
      <c r="G593" s="143">
        <v>90000</v>
      </c>
      <c r="H593" s="73">
        <f t="shared" si="22"/>
        <v>2181493</v>
      </c>
    </row>
    <row r="594" spans="1:8" ht="12.75">
      <c r="A594" s="182"/>
      <c r="B594" s="144"/>
      <c r="C594" s="139">
        <v>4110</v>
      </c>
      <c r="D594" s="148" t="s">
        <v>239</v>
      </c>
      <c r="E594" s="147">
        <v>0</v>
      </c>
      <c r="F594" s="143">
        <v>12000</v>
      </c>
      <c r="G594" s="143">
        <v>0</v>
      </c>
      <c r="H594" s="73">
        <f t="shared" si="22"/>
        <v>12000</v>
      </c>
    </row>
    <row r="595" spans="1:8" ht="12.75">
      <c r="A595" s="182"/>
      <c r="B595" s="144"/>
      <c r="C595" s="139">
        <v>4120</v>
      </c>
      <c r="D595" s="148" t="s">
        <v>22</v>
      </c>
      <c r="E595" s="147">
        <v>0</v>
      </c>
      <c r="F595" s="143">
        <v>2000</v>
      </c>
      <c r="G595" s="143">
        <v>0</v>
      </c>
      <c r="H595" s="73">
        <f t="shared" si="22"/>
        <v>2000</v>
      </c>
    </row>
    <row r="596" spans="1:8" ht="12.75">
      <c r="A596" s="182"/>
      <c r="B596" s="144"/>
      <c r="C596" s="139">
        <v>4170</v>
      </c>
      <c r="D596" s="140" t="s">
        <v>18</v>
      </c>
      <c r="E596" s="147">
        <v>0</v>
      </c>
      <c r="F596" s="143">
        <v>76000</v>
      </c>
      <c r="G596" s="143">
        <v>0</v>
      </c>
      <c r="H596" s="73">
        <f t="shared" si="22"/>
        <v>76000</v>
      </c>
    </row>
    <row r="597" spans="1:8" ht="22.5">
      <c r="A597" s="144"/>
      <c r="B597" s="129">
        <v>85218</v>
      </c>
      <c r="C597" s="129"/>
      <c r="D597" s="136" t="s">
        <v>27</v>
      </c>
      <c r="E597" s="132">
        <f>SUM(E598:E618)</f>
        <v>439463</v>
      </c>
      <c r="F597" s="163">
        <f>SUM(F598:F618)</f>
        <v>300</v>
      </c>
      <c r="G597" s="163">
        <f>SUM(G598:G618)</f>
        <v>300</v>
      </c>
      <c r="H597" s="134">
        <f t="shared" si="22"/>
        <v>439463</v>
      </c>
    </row>
    <row r="598" spans="1:8" ht="22.5" hidden="1">
      <c r="A598" s="182"/>
      <c r="B598" s="138"/>
      <c r="C598" s="139">
        <v>4010</v>
      </c>
      <c r="D598" s="140" t="s">
        <v>19</v>
      </c>
      <c r="E598" s="147">
        <v>246555</v>
      </c>
      <c r="F598" s="143"/>
      <c r="G598" s="143"/>
      <c r="H598" s="73">
        <f t="shared" si="22"/>
        <v>246555</v>
      </c>
    </row>
    <row r="599" spans="1:8" ht="12.75" hidden="1">
      <c r="A599" s="182"/>
      <c r="B599" s="144"/>
      <c r="C599" s="139">
        <v>4040</v>
      </c>
      <c r="D599" s="140" t="s">
        <v>85</v>
      </c>
      <c r="E599" s="147">
        <v>20638</v>
      </c>
      <c r="F599" s="143"/>
      <c r="G599" s="143"/>
      <c r="H599" s="73">
        <f t="shared" si="22"/>
        <v>20638</v>
      </c>
    </row>
    <row r="600" spans="1:8" ht="12.75" hidden="1">
      <c r="A600" s="182"/>
      <c r="B600" s="144"/>
      <c r="C600" s="139">
        <v>4110</v>
      </c>
      <c r="D600" s="140" t="s">
        <v>80</v>
      </c>
      <c r="E600" s="147">
        <v>39300</v>
      </c>
      <c r="F600" s="143"/>
      <c r="G600" s="143"/>
      <c r="H600" s="73">
        <f t="shared" si="22"/>
        <v>39300</v>
      </c>
    </row>
    <row r="601" spans="1:8" ht="12.75" hidden="1">
      <c r="A601" s="182"/>
      <c r="B601" s="144"/>
      <c r="C601" s="139">
        <v>4120</v>
      </c>
      <c r="D601" s="140" t="s">
        <v>22</v>
      </c>
      <c r="E601" s="147">
        <v>6300</v>
      </c>
      <c r="F601" s="143"/>
      <c r="G601" s="143"/>
      <c r="H601" s="73">
        <f t="shared" si="22"/>
        <v>6300</v>
      </c>
    </row>
    <row r="602" spans="1:8" ht="12.75" hidden="1">
      <c r="A602" s="182"/>
      <c r="B602" s="144"/>
      <c r="C602" s="139">
        <v>4170</v>
      </c>
      <c r="D602" s="140" t="s">
        <v>18</v>
      </c>
      <c r="E602" s="147">
        <v>7600</v>
      </c>
      <c r="F602" s="143"/>
      <c r="G602" s="143"/>
      <c r="H602" s="73">
        <f t="shared" si="22"/>
        <v>7600</v>
      </c>
    </row>
    <row r="603" spans="1:8" ht="12.75" hidden="1">
      <c r="A603" s="182"/>
      <c r="B603" s="144"/>
      <c r="C603" s="139">
        <v>4210</v>
      </c>
      <c r="D603" s="140" t="s">
        <v>24</v>
      </c>
      <c r="E603" s="147">
        <v>15040</v>
      </c>
      <c r="F603" s="143"/>
      <c r="G603" s="143"/>
      <c r="H603" s="73">
        <f t="shared" si="22"/>
        <v>15040</v>
      </c>
    </row>
    <row r="604" spans="1:8" ht="12.75" hidden="1">
      <c r="A604" s="182"/>
      <c r="B604" s="144"/>
      <c r="C604" s="139">
        <v>4260</v>
      </c>
      <c r="D604" s="140" t="s">
        <v>42</v>
      </c>
      <c r="E604" s="147">
        <v>22630</v>
      </c>
      <c r="F604" s="143"/>
      <c r="G604" s="143"/>
      <c r="H604" s="73">
        <f t="shared" si="22"/>
        <v>22630</v>
      </c>
    </row>
    <row r="605" spans="1:8" ht="12.75" hidden="1">
      <c r="A605" s="182"/>
      <c r="B605" s="144"/>
      <c r="C605" s="139">
        <v>4270</v>
      </c>
      <c r="D605" s="151" t="s">
        <v>20</v>
      </c>
      <c r="E605" s="147">
        <v>2000</v>
      </c>
      <c r="F605" s="143"/>
      <c r="G605" s="143"/>
      <c r="H605" s="73">
        <f t="shared" si="22"/>
        <v>2000</v>
      </c>
    </row>
    <row r="606" spans="1:8" ht="12.75" hidden="1">
      <c r="A606" s="182"/>
      <c r="B606" s="144"/>
      <c r="C606" s="139">
        <v>4280</v>
      </c>
      <c r="D606" s="140" t="s">
        <v>46</v>
      </c>
      <c r="E606" s="152">
        <v>600</v>
      </c>
      <c r="F606" s="143"/>
      <c r="G606" s="143"/>
      <c r="H606" s="73">
        <f t="shared" si="22"/>
        <v>600</v>
      </c>
    </row>
    <row r="607" spans="1:8" ht="12.75">
      <c r="A607" s="182"/>
      <c r="B607" s="144"/>
      <c r="C607" s="139">
        <v>4300</v>
      </c>
      <c r="D607" s="140" t="s">
        <v>21</v>
      </c>
      <c r="E607" s="147">
        <v>47000</v>
      </c>
      <c r="F607" s="143">
        <v>0</v>
      </c>
      <c r="G607" s="143">
        <v>300</v>
      </c>
      <c r="H607" s="73">
        <f t="shared" si="22"/>
        <v>46700</v>
      </c>
    </row>
    <row r="608" spans="1:8" ht="12.75" hidden="1">
      <c r="A608" s="182"/>
      <c r="B608" s="144"/>
      <c r="C608" s="139">
        <v>4350</v>
      </c>
      <c r="D608" s="140" t="s">
        <v>68</v>
      </c>
      <c r="E608" s="152">
        <v>1750</v>
      </c>
      <c r="F608" s="143"/>
      <c r="G608" s="143"/>
      <c r="H608" s="73">
        <f t="shared" si="22"/>
        <v>1750</v>
      </c>
    </row>
    <row r="609" spans="1:8" ht="33.75" hidden="1">
      <c r="A609" s="182"/>
      <c r="B609" s="144"/>
      <c r="C609" s="139">
        <v>4360</v>
      </c>
      <c r="D609" s="140" t="s">
        <v>87</v>
      </c>
      <c r="E609" s="147">
        <v>1400</v>
      </c>
      <c r="F609" s="143"/>
      <c r="G609" s="143"/>
      <c r="H609" s="73">
        <f t="shared" si="22"/>
        <v>1400</v>
      </c>
    </row>
    <row r="610" spans="1:8" ht="33.75" hidden="1">
      <c r="A610" s="182"/>
      <c r="B610" s="144"/>
      <c r="C610" s="139">
        <v>4370</v>
      </c>
      <c r="D610" s="140" t="s">
        <v>88</v>
      </c>
      <c r="E610" s="147">
        <v>7000</v>
      </c>
      <c r="F610" s="143"/>
      <c r="G610" s="143"/>
      <c r="H610" s="73">
        <f t="shared" si="22"/>
        <v>7000</v>
      </c>
    </row>
    <row r="611" spans="1:8" ht="12.75" hidden="1">
      <c r="A611" s="182"/>
      <c r="B611" s="144"/>
      <c r="C611" s="139">
        <v>4410</v>
      </c>
      <c r="D611" s="140" t="s">
        <v>39</v>
      </c>
      <c r="E611" s="147">
        <v>2500</v>
      </c>
      <c r="F611" s="163"/>
      <c r="G611" s="163"/>
      <c r="H611" s="73">
        <f t="shared" si="22"/>
        <v>2500</v>
      </c>
    </row>
    <row r="612" spans="1:8" ht="12.75" hidden="1">
      <c r="A612" s="182"/>
      <c r="B612" s="144"/>
      <c r="C612" s="139">
        <v>4430</v>
      </c>
      <c r="D612" s="151" t="s">
        <v>26</v>
      </c>
      <c r="E612" s="147">
        <v>500</v>
      </c>
      <c r="F612" s="143"/>
      <c r="G612" s="143"/>
      <c r="H612" s="73">
        <f t="shared" si="22"/>
        <v>500</v>
      </c>
    </row>
    <row r="613" spans="1:8" ht="22.5" hidden="1">
      <c r="A613" s="182"/>
      <c r="B613" s="144"/>
      <c r="C613" s="139">
        <v>4440</v>
      </c>
      <c r="D613" s="140" t="s">
        <v>108</v>
      </c>
      <c r="E613" s="147">
        <v>7950</v>
      </c>
      <c r="F613" s="143"/>
      <c r="G613" s="143"/>
      <c r="H613" s="73">
        <f t="shared" si="22"/>
        <v>7950</v>
      </c>
    </row>
    <row r="614" spans="1:8" ht="12.75" hidden="1">
      <c r="A614" s="182"/>
      <c r="B614" s="144"/>
      <c r="C614" s="139">
        <v>4480</v>
      </c>
      <c r="D614" s="140" t="s">
        <v>90</v>
      </c>
      <c r="E614" s="147">
        <v>2700</v>
      </c>
      <c r="F614" s="143"/>
      <c r="G614" s="143"/>
      <c r="H614" s="73">
        <f t="shared" si="22"/>
        <v>2700</v>
      </c>
    </row>
    <row r="615" spans="1:8" ht="22.5">
      <c r="A615" s="183"/>
      <c r="B615" s="150"/>
      <c r="C615" s="139">
        <v>4610</v>
      </c>
      <c r="D615" s="140" t="s">
        <v>228</v>
      </c>
      <c r="E615" s="147">
        <v>0</v>
      </c>
      <c r="F615" s="143">
        <v>300</v>
      </c>
      <c r="G615" s="143">
        <v>0</v>
      </c>
      <c r="H615" s="73">
        <f t="shared" si="22"/>
        <v>300</v>
      </c>
    </row>
    <row r="616" spans="1:8" ht="22.5" hidden="1">
      <c r="A616" s="182"/>
      <c r="B616" s="144"/>
      <c r="C616" s="159">
        <v>4700</v>
      </c>
      <c r="D616" s="172" t="s">
        <v>91</v>
      </c>
      <c r="E616" s="173">
        <v>3000</v>
      </c>
      <c r="F616" s="158"/>
      <c r="G616" s="158"/>
      <c r="H616" s="156">
        <f t="shared" si="22"/>
        <v>3000</v>
      </c>
    </row>
    <row r="617" spans="1:8" ht="33.75" hidden="1">
      <c r="A617" s="182"/>
      <c r="B617" s="144"/>
      <c r="C617" s="139">
        <v>4740</v>
      </c>
      <c r="D617" s="140" t="s">
        <v>92</v>
      </c>
      <c r="E617" s="147">
        <v>3000</v>
      </c>
      <c r="F617" s="143"/>
      <c r="G617" s="143"/>
      <c r="H617" s="73">
        <f t="shared" si="22"/>
        <v>3000</v>
      </c>
    </row>
    <row r="618" spans="1:8" ht="22.5" hidden="1">
      <c r="A618" s="182"/>
      <c r="B618" s="150"/>
      <c r="C618" s="139">
        <v>4750</v>
      </c>
      <c r="D618" s="140" t="s">
        <v>93</v>
      </c>
      <c r="E618" s="147">
        <v>2000</v>
      </c>
      <c r="F618" s="143"/>
      <c r="G618" s="143"/>
      <c r="H618" s="73">
        <f t="shared" si="22"/>
        <v>2000</v>
      </c>
    </row>
    <row r="619" spans="1:8" ht="45" hidden="1">
      <c r="A619" s="144"/>
      <c r="B619" s="129">
        <v>85220</v>
      </c>
      <c r="C619" s="129"/>
      <c r="D619" s="136" t="s">
        <v>156</v>
      </c>
      <c r="E619" s="132">
        <f>SUM(E620:E625)</f>
        <v>48780</v>
      </c>
      <c r="F619" s="163">
        <f>SUM(F620:F625)</f>
        <v>0</v>
      </c>
      <c r="G619" s="163">
        <f>SUM(G620:G625)</f>
        <v>0</v>
      </c>
      <c r="H619" s="134">
        <f t="shared" si="22"/>
        <v>48780</v>
      </c>
    </row>
    <row r="620" spans="1:8" ht="22.5" hidden="1">
      <c r="A620" s="182"/>
      <c r="B620" s="138"/>
      <c r="C620" s="139">
        <v>4010</v>
      </c>
      <c r="D620" s="140" t="s">
        <v>19</v>
      </c>
      <c r="E620" s="141">
        <v>19200</v>
      </c>
      <c r="F620" s="143"/>
      <c r="G620" s="143"/>
      <c r="H620" s="73">
        <f t="shared" si="22"/>
        <v>19200</v>
      </c>
    </row>
    <row r="621" spans="1:8" ht="12.75" hidden="1">
      <c r="A621" s="182"/>
      <c r="B621" s="144"/>
      <c r="C621" s="139">
        <v>4110</v>
      </c>
      <c r="D621" s="140" t="s">
        <v>80</v>
      </c>
      <c r="E621" s="141">
        <v>3600</v>
      </c>
      <c r="F621" s="143"/>
      <c r="G621" s="143"/>
      <c r="H621" s="73">
        <f aca="true" t="shared" si="23" ref="H621:H684">SUM(E621:F621,-IF(ISNUMBER(G621),G621,0))</f>
        <v>3600</v>
      </c>
    </row>
    <row r="622" spans="1:8" ht="12.75" hidden="1">
      <c r="A622" s="182"/>
      <c r="B622" s="144"/>
      <c r="C622" s="139">
        <v>4120</v>
      </c>
      <c r="D622" s="140" t="s">
        <v>22</v>
      </c>
      <c r="E622" s="141">
        <v>480</v>
      </c>
      <c r="F622" s="143"/>
      <c r="G622" s="143"/>
      <c r="H622" s="73">
        <f t="shared" si="23"/>
        <v>480</v>
      </c>
    </row>
    <row r="623" spans="1:8" ht="12.75" hidden="1">
      <c r="A623" s="182"/>
      <c r="B623" s="144"/>
      <c r="C623" s="139">
        <v>4170</v>
      </c>
      <c r="D623" s="140" t="s">
        <v>18</v>
      </c>
      <c r="E623" s="147">
        <v>18000</v>
      </c>
      <c r="F623" s="143"/>
      <c r="G623" s="143"/>
      <c r="H623" s="73">
        <f t="shared" si="23"/>
        <v>18000</v>
      </c>
    </row>
    <row r="624" spans="1:8" ht="12.75" hidden="1">
      <c r="A624" s="182"/>
      <c r="B624" s="144"/>
      <c r="C624" s="139">
        <v>4210</v>
      </c>
      <c r="D624" s="140" t="s">
        <v>24</v>
      </c>
      <c r="E624" s="147">
        <v>1000</v>
      </c>
      <c r="F624" s="143"/>
      <c r="G624" s="143"/>
      <c r="H624" s="73">
        <f t="shared" si="23"/>
        <v>1000</v>
      </c>
    </row>
    <row r="625" spans="1:8" ht="12.75" hidden="1">
      <c r="A625" s="182"/>
      <c r="B625" s="144"/>
      <c r="C625" s="139">
        <v>4260</v>
      </c>
      <c r="D625" s="140" t="s">
        <v>42</v>
      </c>
      <c r="E625" s="147">
        <v>6500</v>
      </c>
      <c r="F625" s="143"/>
      <c r="G625" s="143"/>
      <c r="H625" s="73">
        <f t="shared" si="23"/>
        <v>6500</v>
      </c>
    </row>
    <row r="626" spans="1:8" ht="22.5">
      <c r="A626" s="129">
        <v>853</v>
      </c>
      <c r="B626" s="129"/>
      <c r="C626" s="129"/>
      <c r="D626" s="136" t="s">
        <v>157</v>
      </c>
      <c r="E626" s="132">
        <f>SUM(E630+E627)</f>
        <v>2564850</v>
      </c>
      <c r="F626" s="163">
        <f>SUM(F627,F630)</f>
        <v>16200</v>
      </c>
      <c r="G626" s="163">
        <f>SUM(G627,G630)</f>
        <v>16200</v>
      </c>
      <c r="H626" s="134">
        <f t="shared" si="23"/>
        <v>2564850</v>
      </c>
    </row>
    <row r="627" spans="1:8" ht="33.75" hidden="1">
      <c r="A627" s="182"/>
      <c r="B627" s="129">
        <v>85311</v>
      </c>
      <c r="C627" s="129"/>
      <c r="D627" s="136" t="s">
        <v>240</v>
      </c>
      <c r="E627" s="132">
        <f>SUM(E628:E629)</f>
        <v>178800</v>
      </c>
      <c r="F627" s="163">
        <f>SUM(F628:F629)</f>
        <v>0</v>
      </c>
      <c r="G627" s="163">
        <f>SUM(G628:G629)</f>
        <v>0</v>
      </c>
      <c r="H627" s="134">
        <f t="shared" si="23"/>
        <v>178800</v>
      </c>
    </row>
    <row r="628" spans="1:8" ht="33.75" hidden="1">
      <c r="A628" s="182"/>
      <c r="B628" s="144"/>
      <c r="C628" s="129">
        <v>2580</v>
      </c>
      <c r="D628" s="151" t="s">
        <v>241</v>
      </c>
      <c r="E628" s="141">
        <v>89400</v>
      </c>
      <c r="F628" s="143"/>
      <c r="G628" s="143"/>
      <c r="H628" s="73">
        <f t="shared" si="23"/>
        <v>89400</v>
      </c>
    </row>
    <row r="629" spans="1:8" ht="12.75" hidden="1">
      <c r="A629" s="182"/>
      <c r="B629" s="150"/>
      <c r="C629" s="129">
        <v>4300</v>
      </c>
      <c r="D629" s="140" t="s">
        <v>21</v>
      </c>
      <c r="E629" s="141">
        <v>89400</v>
      </c>
      <c r="F629" s="143"/>
      <c r="G629" s="143"/>
      <c r="H629" s="73">
        <f t="shared" si="23"/>
        <v>89400</v>
      </c>
    </row>
    <row r="630" spans="1:8" ht="12.75">
      <c r="A630" s="182"/>
      <c r="B630" s="129">
        <v>85333</v>
      </c>
      <c r="C630" s="129"/>
      <c r="D630" s="136" t="s">
        <v>51</v>
      </c>
      <c r="E630" s="132">
        <f>SUM(E631:E650)</f>
        <v>2386050</v>
      </c>
      <c r="F630" s="163">
        <f>SUM(F631:F650)</f>
        <v>16200</v>
      </c>
      <c r="G630" s="163">
        <f>SUM(G631:G650)</f>
        <v>16200</v>
      </c>
      <c r="H630" s="134">
        <f t="shared" si="23"/>
        <v>2386050</v>
      </c>
    </row>
    <row r="631" spans="1:8" ht="22.5" hidden="1">
      <c r="A631" s="182"/>
      <c r="B631" s="138"/>
      <c r="C631" s="139">
        <v>3020</v>
      </c>
      <c r="D631" s="140" t="s">
        <v>57</v>
      </c>
      <c r="E631" s="152">
        <v>4100</v>
      </c>
      <c r="F631" s="143"/>
      <c r="G631" s="143"/>
      <c r="H631" s="73">
        <f t="shared" si="23"/>
        <v>4100</v>
      </c>
    </row>
    <row r="632" spans="1:8" ht="22.5" hidden="1">
      <c r="A632" s="182"/>
      <c r="B632" s="144"/>
      <c r="C632" s="139">
        <v>4010</v>
      </c>
      <c r="D632" s="140" t="s">
        <v>19</v>
      </c>
      <c r="E632" s="147">
        <v>1624198</v>
      </c>
      <c r="F632" s="143"/>
      <c r="G632" s="143"/>
      <c r="H632" s="73">
        <f t="shared" si="23"/>
        <v>1624198</v>
      </c>
    </row>
    <row r="633" spans="1:8" ht="22.5" hidden="1">
      <c r="A633" s="182"/>
      <c r="B633" s="144"/>
      <c r="C633" s="139">
        <v>4018</v>
      </c>
      <c r="D633" s="140" t="s">
        <v>19</v>
      </c>
      <c r="E633" s="147"/>
      <c r="F633" s="143"/>
      <c r="G633" s="143"/>
      <c r="H633" s="73">
        <f t="shared" si="23"/>
        <v>0</v>
      </c>
    </row>
    <row r="634" spans="1:8" ht="12.75" hidden="1">
      <c r="A634" s="182"/>
      <c r="B634" s="144"/>
      <c r="C634" s="139">
        <v>4040</v>
      </c>
      <c r="D634" s="140" t="s">
        <v>85</v>
      </c>
      <c r="E634" s="147">
        <v>106692</v>
      </c>
      <c r="F634" s="163"/>
      <c r="G634" s="163"/>
      <c r="H634" s="73">
        <f t="shared" si="23"/>
        <v>106692</v>
      </c>
    </row>
    <row r="635" spans="1:8" ht="12.75" hidden="1">
      <c r="A635" s="182"/>
      <c r="B635" s="144"/>
      <c r="C635" s="139">
        <v>4110</v>
      </c>
      <c r="D635" s="140" t="s">
        <v>80</v>
      </c>
      <c r="E635" s="147">
        <v>258205</v>
      </c>
      <c r="F635" s="143"/>
      <c r="G635" s="143"/>
      <c r="H635" s="73">
        <f t="shared" si="23"/>
        <v>258205</v>
      </c>
    </row>
    <row r="636" spans="1:8" ht="12.75" hidden="1">
      <c r="A636" s="182"/>
      <c r="B636" s="144"/>
      <c r="C636" s="139">
        <v>4120</v>
      </c>
      <c r="D636" s="140" t="s">
        <v>22</v>
      </c>
      <c r="E636" s="147">
        <v>41895</v>
      </c>
      <c r="F636" s="143"/>
      <c r="G636" s="143"/>
      <c r="H636" s="73">
        <f t="shared" si="23"/>
        <v>41895</v>
      </c>
    </row>
    <row r="637" spans="1:8" ht="12.75">
      <c r="A637" s="182"/>
      <c r="B637" s="144"/>
      <c r="C637" s="139">
        <v>4170</v>
      </c>
      <c r="D637" s="140" t="s">
        <v>18</v>
      </c>
      <c r="E637" s="147">
        <v>18000</v>
      </c>
      <c r="F637" s="143">
        <v>0</v>
      </c>
      <c r="G637" s="143">
        <v>16200</v>
      </c>
      <c r="H637" s="73">
        <f t="shared" si="23"/>
        <v>1800</v>
      </c>
    </row>
    <row r="638" spans="1:8" ht="12.75" hidden="1">
      <c r="A638" s="182"/>
      <c r="B638" s="144"/>
      <c r="C638" s="139">
        <v>4210</v>
      </c>
      <c r="D638" s="140" t="s">
        <v>24</v>
      </c>
      <c r="E638" s="147">
        <v>79440</v>
      </c>
      <c r="F638" s="143"/>
      <c r="G638" s="143"/>
      <c r="H638" s="73">
        <f t="shared" si="23"/>
        <v>79440</v>
      </c>
    </row>
    <row r="639" spans="1:8" ht="12.75" hidden="1">
      <c r="A639" s="182"/>
      <c r="B639" s="144"/>
      <c r="C639" s="139">
        <v>4260</v>
      </c>
      <c r="D639" s="140" t="s">
        <v>42</v>
      </c>
      <c r="E639" s="147">
        <v>28500</v>
      </c>
      <c r="F639" s="143"/>
      <c r="G639" s="143"/>
      <c r="H639" s="73">
        <f t="shared" si="23"/>
        <v>28500</v>
      </c>
    </row>
    <row r="640" spans="1:8" ht="12.75" hidden="1">
      <c r="A640" s="182"/>
      <c r="B640" s="144"/>
      <c r="C640" s="139">
        <v>4270</v>
      </c>
      <c r="D640" s="140" t="s">
        <v>20</v>
      </c>
      <c r="E640" s="147">
        <v>16000</v>
      </c>
      <c r="F640" s="143"/>
      <c r="G640" s="143"/>
      <c r="H640" s="73">
        <f t="shared" si="23"/>
        <v>16000</v>
      </c>
    </row>
    <row r="641" spans="1:8" ht="12.75" hidden="1">
      <c r="A641" s="182"/>
      <c r="B641" s="144"/>
      <c r="C641" s="139">
        <v>4280</v>
      </c>
      <c r="D641" s="140" t="s">
        <v>46</v>
      </c>
      <c r="E641" s="147">
        <v>2000</v>
      </c>
      <c r="F641" s="143"/>
      <c r="G641" s="143"/>
      <c r="H641" s="73">
        <f t="shared" si="23"/>
        <v>2000</v>
      </c>
    </row>
    <row r="642" spans="1:8" ht="12.75">
      <c r="A642" s="182"/>
      <c r="B642" s="144"/>
      <c r="C642" s="139">
        <v>4300</v>
      </c>
      <c r="D642" s="140" t="s">
        <v>21</v>
      </c>
      <c r="E642" s="147">
        <v>1500</v>
      </c>
      <c r="F642" s="143">
        <v>16200</v>
      </c>
      <c r="G642" s="143">
        <v>0</v>
      </c>
      <c r="H642" s="73">
        <f t="shared" si="23"/>
        <v>17700</v>
      </c>
    </row>
    <row r="643" spans="1:8" ht="33.75" hidden="1">
      <c r="A643" s="182"/>
      <c r="B643" s="144"/>
      <c r="C643" s="139">
        <v>4360</v>
      </c>
      <c r="D643" s="140" t="s">
        <v>87</v>
      </c>
      <c r="E643" s="147">
        <v>4500</v>
      </c>
      <c r="F643" s="143"/>
      <c r="G643" s="143"/>
      <c r="H643" s="73">
        <f t="shared" si="23"/>
        <v>4500</v>
      </c>
    </row>
    <row r="644" spans="1:8" ht="33.75" hidden="1">
      <c r="A644" s="182"/>
      <c r="B644" s="144"/>
      <c r="C644" s="139">
        <v>4370</v>
      </c>
      <c r="D644" s="140" t="s">
        <v>88</v>
      </c>
      <c r="E644" s="147">
        <v>11400</v>
      </c>
      <c r="F644" s="143"/>
      <c r="G644" s="143"/>
      <c r="H644" s="73">
        <f t="shared" si="23"/>
        <v>11400</v>
      </c>
    </row>
    <row r="645" spans="1:8" ht="22.5" hidden="1">
      <c r="A645" s="182"/>
      <c r="B645" s="144"/>
      <c r="C645" s="139">
        <v>4400</v>
      </c>
      <c r="D645" s="140" t="s">
        <v>89</v>
      </c>
      <c r="E645" s="147">
        <v>109620</v>
      </c>
      <c r="F645" s="143"/>
      <c r="G645" s="143"/>
      <c r="H645" s="73">
        <f t="shared" si="23"/>
        <v>109620</v>
      </c>
    </row>
    <row r="646" spans="1:8" ht="12.75" hidden="1">
      <c r="A646" s="182"/>
      <c r="B646" s="144"/>
      <c r="C646" s="139">
        <v>4410</v>
      </c>
      <c r="D646" s="140" t="s">
        <v>39</v>
      </c>
      <c r="E646" s="147">
        <v>14000</v>
      </c>
      <c r="F646" s="143"/>
      <c r="G646" s="143"/>
      <c r="H646" s="73">
        <f t="shared" si="23"/>
        <v>14000</v>
      </c>
    </row>
    <row r="647" spans="1:8" ht="22.5" hidden="1">
      <c r="A647" s="182"/>
      <c r="B647" s="144"/>
      <c r="C647" s="139">
        <v>4440</v>
      </c>
      <c r="D647" s="140" t="s">
        <v>108</v>
      </c>
      <c r="E647" s="147">
        <v>57000</v>
      </c>
      <c r="F647" s="143"/>
      <c r="G647" s="143"/>
      <c r="H647" s="73">
        <f t="shared" si="23"/>
        <v>57000</v>
      </c>
    </row>
    <row r="648" spans="1:8" ht="22.5" hidden="1">
      <c r="A648" s="182"/>
      <c r="B648" s="144"/>
      <c r="C648" s="139">
        <v>4700</v>
      </c>
      <c r="D648" s="140" t="s">
        <v>91</v>
      </c>
      <c r="E648" s="147">
        <v>5000</v>
      </c>
      <c r="F648" s="143"/>
      <c r="G648" s="143"/>
      <c r="H648" s="73">
        <f t="shared" si="23"/>
        <v>5000</v>
      </c>
    </row>
    <row r="649" spans="1:8" ht="33.75" hidden="1">
      <c r="A649" s="182"/>
      <c r="B649" s="144"/>
      <c r="C649" s="139">
        <v>4740</v>
      </c>
      <c r="D649" s="140" t="s">
        <v>92</v>
      </c>
      <c r="E649" s="147">
        <v>2000</v>
      </c>
      <c r="F649" s="143"/>
      <c r="G649" s="143"/>
      <c r="H649" s="73">
        <f t="shared" si="23"/>
        <v>2000</v>
      </c>
    </row>
    <row r="650" spans="1:8" ht="22.5" hidden="1">
      <c r="A650" s="182"/>
      <c r="B650" s="144"/>
      <c r="C650" s="139">
        <v>4750</v>
      </c>
      <c r="D650" s="140" t="s">
        <v>93</v>
      </c>
      <c r="E650" s="147">
        <v>2000</v>
      </c>
      <c r="F650" s="143"/>
      <c r="G650" s="143"/>
      <c r="H650" s="73">
        <f t="shared" si="23"/>
        <v>2000</v>
      </c>
    </row>
    <row r="651" spans="1:8" ht="22.5">
      <c r="A651" s="129">
        <v>854</v>
      </c>
      <c r="B651" s="129"/>
      <c r="C651" s="129"/>
      <c r="D651" s="136" t="s">
        <v>158</v>
      </c>
      <c r="E651" s="132">
        <f>SUM(E652,E666,E687,E708,E729,E746,E748,E760,E762)</f>
        <v>2866094</v>
      </c>
      <c r="F651" s="163">
        <f>SUM(F652,F666,F687,F708,F729,F746,F748,F760,F762)</f>
        <v>17071</v>
      </c>
      <c r="G651" s="163">
        <f>SUM(G652,G666,G687,G708,G729,G746,G748,G760,G762)</f>
        <v>185</v>
      </c>
      <c r="H651" s="134">
        <f t="shared" si="23"/>
        <v>2882980</v>
      </c>
    </row>
    <row r="652" spans="1:8" ht="12.75" hidden="1">
      <c r="A652" s="138"/>
      <c r="B652" s="135">
        <v>85401</v>
      </c>
      <c r="C652" s="129"/>
      <c r="D652" s="136" t="s">
        <v>64</v>
      </c>
      <c r="E652" s="132">
        <f>SUM(E653:E665)</f>
        <v>44458</v>
      </c>
      <c r="F652" s="163">
        <f>SUM(F653:F665)</f>
        <v>0</v>
      </c>
      <c r="G652" s="163">
        <f>SUM(G653:G665)</f>
        <v>0</v>
      </c>
      <c r="H652" s="134">
        <f t="shared" si="23"/>
        <v>44458</v>
      </c>
    </row>
    <row r="653" spans="1:8" ht="22.5" hidden="1">
      <c r="A653" s="182"/>
      <c r="B653" s="138"/>
      <c r="C653" s="139">
        <v>3020</v>
      </c>
      <c r="D653" s="140" t="s">
        <v>57</v>
      </c>
      <c r="E653" s="147">
        <v>58</v>
      </c>
      <c r="F653" s="143"/>
      <c r="G653" s="143"/>
      <c r="H653" s="73">
        <f t="shared" si="23"/>
        <v>58</v>
      </c>
    </row>
    <row r="654" spans="1:8" ht="22.5" hidden="1">
      <c r="A654" s="182"/>
      <c r="B654" s="144"/>
      <c r="C654" s="139">
        <v>4010</v>
      </c>
      <c r="D654" s="140" t="s">
        <v>19</v>
      </c>
      <c r="E654" s="147">
        <v>30644</v>
      </c>
      <c r="F654" s="143"/>
      <c r="G654" s="143"/>
      <c r="H654" s="73">
        <f t="shared" si="23"/>
        <v>30644</v>
      </c>
    </row>
    <row r="655" spans="1:8" ht="12.75" hidden="1">
      <c r="A655" s="182"/>
      <c r="B655" s="144"/>
      <c r="C655" s="139">
        <v>4040</v>
      </c>
      <c r="D655" s="140" t="s">
        <v>85</v>
      </c>
      <c r="E655" s="147">
        <v>2969</v>
      </c>
      <c r="F655" s="163"/>
      <c r="G655" s="163"/>
      <c r="H655" s="73">
        <f t="shared" si="23"/>
        <v>2969</v>
      </c>
    </row>
    <row r="656" spans="1:8" ht="12.75" hidden="1">
      <c r="A656" s="182"/>
      <c r="B656" s="144"/>
      <c r="C656" s="139">
        <v>4110</v>
      </c>
      <c r="D656" s="140" t="s">
        <v>80</v>
      </c>
      <c r="E656" s="147">
        <v>5080</v>
      </c>
      <c r="F656" s="143"/>
      <c r="G656" s="143"/>
      <c r="H656" s="73">
        <f t="shared" si="23"/>
        <v>5080</v>
      </c>
    </row>
    <row r="657" spans="1:8" ht="12.75" hidden="1">
      <c r="A657" s="182"/>
      <c r="B657" s="144"/>
      <c r="C657" s="139">
        <v>4120</v>
      </c>
      <c r="D657" s="140" t="s">
        <v>22</v>
      </c>
      <c r="E657" s="147">
        <v>824</v>
      </c>
      <c r="F657" s="143"/>
      <c r="G657" s="143"/>
      <c r="H657" s="73">
        <f t="shared" si="23"/>
        <v>824</v>
      </c>
    </row>
    <row r="658" spans="1:8" ht="12.75" hidden="1">
      <c r="A658" s="182"/>
      <c r="B658" s="144"/>
      <c r="C658" s="139">
        <v>4210</v>
      </c>
      <c r="D658" s="140" t="s">
        <v>24</v>
      </c>
      <c r="E658" s="147">
        <v>800</v>
      </c>
      <c r="F658" s="143"/>
      <c r="G658" s="143"/>
      <c r="H658" s="73">
        <f t="shared" si="23"/>
        <v>800</v>
      </c>
    </row>
    <row r="659" spans="1:8" ht="22.5" hidden="1">
      <c r="A659" s="182"/>
      <c r="B659" s="144"/>
      <c r="C659" s="139">
        <v>4240</v>
      </c>
      <c r="D659" s="140" t="s">
        <v>60</v>
      </c>
      <c r="E659" s="147">
        <v>500</v>
      </c>
      <c r="F659" s="143"/>
      <c r="G659" s="143"/>
      <c r="H659" s="73">
        <f t="shared" si="23"/>
        <v>500</v>
      </c>
    </row>
    <row r="660" spans="1:8" ht="12.75" hidden="1">
      <c r="A660" s="182"/>
      <c r="B660" s="144"/>
      <c r="C660" s="139">
        <v>4280</v>
      </c>
      <c r="D660" s="140" t="s">
        <v>46</v>
      </c>
      <c r="E660" s="147">
        <v>50</v>
      </c>
      <c r="F660" s="143"/>
      <c r="G660" s="143"/>
      <c r="H660" s="73">
        <f t="shared" si="23"/>
        <v>50</v>
      </c>
    </row>
    <row r="661" spans="1:8" ht="33.75" hidden="1">
      <c r="A661" s="182"/>
      <c r="B661" s="144"/>
      <c r="C661" s="139">
        <v>4370</v>
      </c>
      <c r="D661" s="140" t="s">
        <v>88</v>
      </c>
      <c r="E661" s="147">
        <v>100</v>
      </c>
      <c r="F661" s="143"/>
      <c r="G661" s="143"/>
      <c r="H661" s="73">
        <f t="shared" si="23"/>
        <v>100</v>
      </c>
    </row>
    <row r="662" spans="1:8" ht="12.75" hidden="1">
      <c r="A662" s="182"/>
      <c r="B662" s="144"/>
      <c r="C662" s="139">
        <v>4410</v>
      </c>
      <c r="D662" s="140" t="s">
        <v>39</v>
      </c>
      <c r="E662" s="147">
        <v>100</v>
      </c>
      <c r="F662" s="143"/>
      <c r="G662" s="143"/>
      <c r="H662" s="73">
        <f t="shared" si="23"/>
        <v>100</v>
      </c>
    </row>
    <row r="663" spans="1:8" ht="22.5" hidden="1">
      <c r="A663" s="182"/>
      <c r="B663" s="144"/>
      <c r="C663" s="139">
        <v>4440</v>
      </c>
      <c r="D663" s="140" t="s">
        <v>108</v>
      </c>
      <c r="E663" s="147">
        <v>3183</v>
      </c>
      <c r="F663" s="143"/>
      <c r="G663" s="143"/>
      <c r="H663" s="73">
        <f t="shared" si="23"/>
        <v>3183</v>
      </c>
    </row>
    <row r="664" spans="1:8" ht="33.75" hidden="1">
      <c r="A664" s="182"/>
      <c r="B664" s="144"/>
      <c r="C664" s="139">
        <v>4740</v>
      </c>
      <c r="D664" s="140" t="s">
        <v>92</v>
      </c>
      <c r="E664" s="147">
        <v>50</v>
      </c>
      <c r="F664" s="143"/>
      <c r="G664" s="143"/>
      <c r="H664" s="73">
        <f t="shared" si="23"/>
        <v>50</v>
      </c>
    </row>
    <row r="665" spans="1:8" ht="22.5" hidden="1">
      <c r="A665" s="182"/>
      <c r="B665" s="150"/>
      <c r="C665" s="162">
        <v>4750</v>
      </c>
      <c r="D665" s="140" t="s">
        <v>93</v>
      </c>
      <c r="E665" s="169">
        <v>100</v>
      </c>
      <c r="F665" s="143"/>
      <c r="G665" s="143"/>
      <c r="H665" s="73">
        <f t="shared" si="23"/>
        <v>100</v>
      </c>
    </row>
    <row r="666" spans="1:8" ht="22.5">
      <c r="A666" s="144"/>
      <c r="B666" s="129">
        <v>85403</v>
      </c>
      <c r="C666" s="129"/>
      <c r="D666" s="136" t="s">
        <v>159</v>
      </c>
      <c r="E666" s="132">
        <f>SUM(E667:E686)</f>
        <v>661642</v>
      </c>
      <c r="F666" s="163">
        <f>SUM(F667:F686)</f>
        <v>11672</v>
      </c>
      <c r="G666" s="163">
        <f>SUM(G667:G686)</f>
        <v>0</v>
      </c>
      <c r="H666" s="134">
        <f t="shared" si="23"/>
        <v>673314</v>
      </c>
    </row>
    <row r="667" spans="1:8" ht="22.5" hidden="1">
      <c r="A667" s="182"/>
      <c r="B667" s="138"/>
      <c r="C667" s="139">
        <v>3020</v>
      </c>
      <c r="D667" s="140" t="s">
        <v>57</v>
      </c>
      <c r="E667" s="147">
        <v>1319</v>
      </c>
      <c r="F667" s="143"/>
      <c r="G667" s="143"/>
      <c r="H667" s="73">
        <f t="shared" si="23"/>
        <v>1319</v>
      </c>
    </row>
    <row r="668" spans="1:8" ht="22.5">
      <c r="A668" s="182"/>
      <c r="B668" s="144"/>
      <c r="C668" s="139">
        <v>4010</v>
      </c>
      <c r="D668" s="140" t="s">
        <v>19</v>
      </c>
      <c r="E668" s="147">
        <v>372019</v>
      </c>
      <c r="F668" s="143">
        <v>9900</v>
      </c>
      <c r="G668" s="143">
        <v>0</v>
      </c>
      <c r="H668" s="73">
        <f t="shared" si="23"/>
        <v>381919</v>
      </c>
    </row>
    <row r="669" spans="1:8" ht="12.75" hidden="1">
      <c r="A669" s="182"/>
      <c r="B669" s="144"/>
      <c r="C669" s="139">
        <v>4040</v>
      </c>
      <c r="D669" s="140" t="s">
        <v>85</v>
      </c>
      <c r="E669" s="147">
        <v>43431</v>
      </c>
      <c r="F669" s="143"/>
      <c r="G669" s="143"/>
      <c r="H669" s="73">
        <f t="shared" si="23"/>
        <v>43431</v>
      </c>
    </row>
    <row r="670" spans="1:8" ht="12.75">
      <c r="A670" s="182"/>
      <c r="B670" s="144"/>
      <c r="C670" s="139">
        <v>4110</v>
      </c>
      <c r="D670" s="140" t="s">
        <v>80</v>
      </c>
      <c r="E670" s="147">
        <v>58652</v>
      </c>
      <c r="F670" s="143">
        <v>1530</v>
      </c>
      <c r="G670" s="143">
        <v>0</v>
      </c>
      <c r="H670" s="73">
        <f t="shared" si="23"/>
        <v>60182</v>
      </c>
    </row>
    <row r="671" spans="1:8" ht="12.75">
      <c r="A671" s="182"/>
      <c r="B671" s="144"/>
      <c r="C671" s="139">
        <v>4120</v>
      </c>
      <c r="D671" s="140" t="s">
        <v>22</v>
      </c>
      <c r="E671" s="147">
        <v>10179</v>
      </c>
      <c r="F671" s="143">
        <v>242</v>
      </c>
      <c r="G671" s="143">
        <v>0</v>
      </c>
      <c r="H671" s="73">
        <f t="shared" si="23"/>
        <v>10421</v>
      </c>
    </row>
    <row r="672" spans="1:8" ht="12.75" hidden="1">
      <c r="A672" s="182"/>
      <c r="B672" s="144"/>
      <c r="C672" s="139">
        <v>4210</v>
      </c>
      <c r="D672" s="140" t="s">
        <v>24</v>
      </c>
      <c r="E672" s="147">
        <v>57450</v>
      </c>
      <c r="F672" s="143"/>
      <c r="G672" s="143"/>
      <c r="H672" s="73">
        <f t="shared" si="23"/>
        <v>57450</v>
      </c>
    </row>
    <row r="673" spans="1:8" ht="22.5" hidden="1">
      <c r="A673" s="182"/>
      <c r="B673" s="144"/>
      <c r="C673" s="139">
        <v>4240</v>
      </c>
      <c r="D673" s="140" t="s">
        <v>60</v>
      </c>
      <c r="E673" s="147">
        <v>7000</v>
      </c>
      <c r="F673" s="143"/>
      <c r="G673" s="143"/>
      <c r="H673" s="73">
        <f t="shared" si="23"/>
        <v>7000</v>
      </c>
    </row>
    <row r="674" spans="1:8" ht="12.75" hidden="1">
      <c r="A674" s="182"/>
      <c r="B674" s="144"/>
      <c r="C674" s="139">
        <v>4260</v>
      </c>
      <c r="D674" s="140" t="s">
        <v>42</v>
      </c>
      <c r="E674" s="147">
        <v>58300</v>
      </c>
      <c r="F674" s="163"/>
      <c r="G674" s="163"/>
      <c r="H674" s="73">
        <f t="shared" si="23"/>
        <v>58300</v>
      </c>
    </row>
    <row r="675" spans="1:8" ht="12.75" hidden="1">
      <c r="A675" s="182"/>
      <c r="B675" s="144"/>
      <c r="C675" s="139">
        <v>4270</v>
      </c>
      <c r="D675" s="140" t="s">
        <v>20</v>
      </c>
      <c r="E675" s="147">
        <v>6700</v>
      </c>
      <c r="F675" s="143"/>
      <c r="G675" s="143"/>
      <c r="H675" s="73">
        <f t="shared" si="23"/>
        <v>6700</v>
      </c>
    </row>
    <row r="676" spans="1:8" ht="12.75" hidden="1">
      <c r="A676" s="182"/>
      <c r="B676" s="144"/>
      <c r="C676" s="139">
        <v>4280</v>
      </c>
      <c r="D676" s="140" t="s">
        <v>46</v>
      </c>
      <c r="E676" s="147">
        <v>500</v>
      </c>
      <c r="F676" s="143"/>
      <c r="G676" s="143"/>
      <c r="H676" s="73">
        <f t="shared" si="23"/>
        <v>500</v>
      </c>
    </row>
    <row r="677" spans="1:8" ht="12.75" hidden="1">
      <c r="A677" s="182"/>
      <c r="B677" s="144"/>
      <c r="C677" s="139">
        <v>4300</v>
      </c>
      <c r="D677" s="140" t="s">
        <v>21</v>
      </c>
      <c r="E677" s="147">
        <v>11000</v>
      </c>
      <c r="F677" s="143"/>
      <c r="G677" s="143"/>
      <c r="H677" s="73">
        <f t="shared" si="23"/>
        <v>11000</v>
      </c>
    </row>
    <row r="678" spans="1:8" ht="12.75" hidden="1">
      <c r="A678" s="182"/>
      <c r="B678" s="144"/>
      <c r="C678" s="139">
        <v>4350</v>
      </c>
      <c r="D678" s="151" t="s">
        <v>68</v>
      </c>
      <c r="E678" s="147">
        <v>1800</v>
      </c>
      <c r="F678" s="143"/>
      <c r="G678" s="143"/>
      <c r="H678" s="73">
        <f t="shared" si="23"/>
        <v>1800</v>
      </c>
    </row>
    <row r="679" spans="1:8" ht="33.75" hidden="1">
      <c r="A679" s="182"/>
      <c r="B679" s="144"/>
      <c r="C679" s="139">
        <v>4360</v>
      </c>
      <c r="D679" s="151" t="s">
        <v>87</v>
      </c>
      <c r="E679" s="147">
        <v>900</v>
      </c>
      <c r="F679" s="143"/>
      <c r="G679" s="143"/>
      <c r="H679" s="73">
        <f t="shared" si="23"/>
        <v>900</v>
      </c>
    </row>
    <row r="680" spans="1:8" ht="33.75" hidden="1">
      <c r="A680" s="182"/>
      <c r="B680" s="144"/>
      <c r="C680" s="139">
        <v>4370</v>
      </c>
      <c r="D680" s="140" t="s">
        <v>88</v>
      </c>
      <c r="E680" s="147">
        <v>3800</v>
      </c>
      <c r="F680" s="163"/>
      <c r="G680" s="163"/>
      <c r="H680" s="73">
        <f t="shared" si="23"/>
        <v>3800</v>
      </c>
    </row>
    <row r="681" spans="1:8" ht="12.75" hidden="1">
      <c r="A681" s="182"/>
      <c r="B681" s="144"/>
      <c r="C681" s="139">
        <v>4410</v>
      </c>
      <c r="D681" s="140" t="s">
        <v>39</v>
      </c>
      <c r="E681" s="147">
        <v>900</v>
      </c>
      <c r="F681" s="143"/>
      <c r="G681" s="143"/>
      <c r="H681" s="73">
        <f t="shared" si="23"/>
        <v>900</v>
      </c>
    </row>
    <row r="682" spans="1:8" ht="12.75" hidden="1">
      <c r="A682" s="182"/>
      <c r="B682" s="144"/>
      <c r="C682" s="139">
        <v>4430</v>
      </c>
      <c r="D682" s="140" t="s">
        <v>26</v>
      </c>
      <c r="E682" s="147">
        <v>100</v>
      </c>
      <c r="F682" s="143"/>
      <c r="G682" s="143"/>
      <c r="H682" s="73">
        <f t="shared" si="23"/>
        <v>100</v>
      </c>
    </row>
    <row r="683" spans="1:8" ht="22.5" hidden="1">
      <c r="A683" s="182"/>
      <c r="B683" s="144"/>
      <c r="C683" s="139">
        <v>4440</v>
      </c>
      <c r="D683" s="140" t="s">
        <v>108</v>
      </c>
      <c r="E683" s="147">
        <v>26042</v>
      </c>
      <c r="F683" s="143"/>
      <c r="G683" s="143"/>
      <c r="H683" s="73">
        <f t="shared" si="23"/>
        <v>26042</v>
      </c>
    </row>
    <row r="684" spans="1:8" ht="22.5" hidden="1">
      <c r="A684" s="182"/>
      <c r="B684" s="144"/>
      <c r="C684" s="129">
        <v>4700</v>
      </c>
      <c r="D684" s="140" t="s">
        <v>91</v>
      </c>
      <c r="E684" s="147">
        <v>300</v>
      </c>
      <c r="F684" s="143"/>
      <c r="G684" s="143"/>
      <c r="H684" s="73">
        <f t="shared" si="23"/>
        <v>300</v>
      </c>
    </row>
    <row r="685" spans="1:8" ht="33.75" hidden="1">
      <c r="A685" s="182"/>
      <c r="B685" s="144"/>
      <c r="C685" s="129">
        <v>4740</v>
      </c>
      <c r="D685" s="140" t="s">
        <v>92</v>
      </c>
      <c r="E685" s="147">
        <v>450</v>
      </c>
      <c r="F685" s="143"/>
      <c r="G685" s="143"/>
      <c r="H685" s="73">
        <f aca="true" t="shared" si="24" ref="H685:H748">SUM(E685:F685,-IF(ISNUMBER(G685),G685,0))</f>
        <v>450</v>
      </c>
    </row>
    <row r="686" spans="1:8" ht="22.5" hidden="1">
      <c r="A686" s="182"/>
      <c r="B686" s="150"/>
      <c r="C686" s="129">
        <v>4750</v>
      </c>
      <c r="D686" s="140" t="s">
        <v>93</v>
      </c>
      <c r="E686" s="147">
        <v>800</v>
      </c>
      <c r="F686" s="143"/>
      <c r="G686" s="143"/>
      <c r="H686" s="73">
        <f t="shared" si="24"/>
        <v>800</v>
      </c>
    </row>
    <row r="687" spans="1:8" ht="33.75" hidden="1">
      <c r="A687" s="144"/>
      <c r="B687" s="129">
        <v>85406</v>
      </c>
      <c r="C687" s="129"/>
      <c r="D687" s="136" t="s">
        <v>65</v>
      </c>
      <c r="E687" s="132">
        <f>SUM(E688:E707)</f>
        <v>743564</v>
      </c>
      <c r="F687" s="163">
        <f>SUM(F688:F707)</f>
        <v>0</v>
      </c>
      <c r="G687" s="163">
        <f>SUM(G688:G707)</f>
        <v>0</v>
      </c>
      <c r="H687" s="134">
        <f t="shared" si="24"/>
        <v>743564</v>
      </c>
    </row>
    <row r="688" spans="1:8" ht="22.5" hidden="1">
      <c r="A688" s="182"/>
      <c r="B688" s="138"/>
      <c r="C688" s="139">
        <v>3020</v>
      </c>
      <c r="D688" s="140" t="s">
        <v>57</v>
      </c>
      <c r="E688" s="141">
        <v>2086</v>
      </c>
      <c r="F688" s="143"/>
      <c r="G688" s="143"/>
      <c r="H688" s="73">
        <f t="shared" si="24"/>
        <v>2086</v>
      </c>
    </row>
    <row r="689" spans="1:8" ht="22.5" hidden="1">
      <c r="A689" s="182"/>
      <c r="B689" s="144"/>
      <c r="C689" s="139">
        <v>4010</v>
      </c>
      <c r="D689" s="140" t="s">
        <v>19</v>
      </c>
      <c r="E689" s="141">
        <v>477737</v>
      </c>
      <c r="F689" s="143"/>
      <c r="G689" s="143"/>
      <c r="H689" s="73">
        <f t="shared" si="24"/>
        <v>477737</v>
      </c>
    </row>
    <row r="690" spans="1:8" ht="12.75" hidden="1">
      <c r="A690" s="182"/>
      <c r="B690" s="144"/>
      <c r="C690" s="139">
        <v>4040</v>
      </c>
      <c r="D690" s="140" t="s">
        <v>85</v>
      </c>
      <c r="E690" s="141">
        <v>39888</v>
      </c>
      <c r="F690" s="143"/>
      <c r="G690" s="143"/>
      <c r="H690" s="73">
        <f t="shared" si="24"/>
        <v>39888</v>
      </c>
    </row>
    <row r="691" spans="1:8" ht="12.75" hidden="1">
      <c r="A691" s="182"/>
      <c r="B691" s="144"/>
      <c r="C691" s="139">
        <v>4110</v>
      </c>
      <c r="D691" s="140" t="s">
        <v>80</v>
      </c>
      <c r="E691" s="141">
        <v>81422</v>
      </c>
      <c r="F691" s="143"/>
      <c r="G691" s="143"/>
      <c r="H691" s="73">
        <f t="shared" si="24"/>
        <v>81422</v>
      </c>
    </row>
    <row r="692" spans="1:8" ht="12.75" hidden="1">
      <c r="A692" s="182"/>
      <c r="B692" s="144"/>
      <c r="C692" s="139">
        <v>4120</v>
      </c>
      <c r="D692" s="140" t="s">
        <v>22</v>
      </c>
      <c r="E692" s="141">
        <v>12682</v>
      </c>
      <c r="F692" s="143"/>
      <c r="G692" s="143"/>
      <c r="H692" s="73">
        <f t="shared" si="24"/>
        <v>12682</v>
      </c>
    </row>
    <row r="693" spans="1:8" ht="12.75" hidden="1">
      <c r="A693" s="182"/>
      <c r="B693" s="144"/>
      <c r="C693" s="139">
        <v>4170</v>
      </c>
      <c r="D693" s="140" t="s">
        <v>18</v>
      </c>
      <c r="E693" s="141">
        <v>3600</v>
      </c>
      <c r="F693" s="143"/>
      <c r="G693" s="143"/>
      <c r="H693" s="73">
        <f t="shared" si="24"/>
        <v>3600</v>
      </c>
    </row>
    <row r="694" spans="1:8" ht="12.75" hidden="1">
      <c r="A694" s="182"/>
      <c r="B694" s="144"/>
      <c r="C694" s="139">
        <v>4210</v>
      </c>
      <c r="D694" s="140" t="s">
        <v>24</v>
      </c>
      <c r="E694" s="141">
        <v>25000</v>
      </c>
      <c r="F694" s="143"/>
      <c r="G694" s="143"/>
      <c r="H694" s="73">
        <f t="shared" si="24"/>
        <v>25000</v>
      </c>
    </row>
    <row r="695" spans="1:8" ht="22.5" hidden="1">
      <c r="A695" s="182"/>
      <c r="B695" s="144"/>
      <c r="C695" s="139">
        <v>4240</v>
      </c>
      <c r="D695" s="140" t="s">
        <v>60</v>
      </c>
      <c r="E695" s="141">
        <v>3000</v>
      </c>
      <c r="F695" s="143"/>
      <c r="G695" s="143"/>
      <c r="H695" s="73">
        <f t="shared" si="24"/>
        <v>3000</v>
      </c>
    </row>
    <row r="696" spans="1:8" ht="12.75" hidden="1">
      <c r="A696" s="182"/>
      <c r="B696" s="144"/>
      <c r="C696" s="139">
        <v>4260</v>
      </c>
      <c r="D696" s="140" t="s">
        <v>42</v>
      </c>
      <c r="E696" s="141">
        <v>14600</v>
      </c>
      <c r="F696" s="163"/>
      <c r="G696" s="163"/>
      <c r="H696" s="73">
        <f t="shared" si="24"/>
        <v>14600</v>
      </c>
    </row>
    <row r="697" spans="1:8" ht="12.75" hidden="1">
      <c r="A697" s="182"/>
      <c r="B697" s="144"/>
      <c r="C697" s="139">
        <v>4270</v>
      </c>
      <c r="D697" s="140" t="s">
        <v>20</v>
      </c>
      <c r="E697" s="141">
        <v>2000</v>
      </c>
      <c r="F697" s="143"/>
      <c r="G697" s="143"/>
      <c r="H697" s="73">
        <f t="shared" si="24"/>
        <v>2000</v>
      </c>
    </row>
    <row r="698" spans="1:8" ht="12.75" hidden="1">
      <c r="A698" s="182"/>
      <c r="B698" s="144"/>
      <c r="C698" s="139">
        <v>4280</v>
      </c>
      <c r="D698" s="140" t="s">
        <v>46</v>
      </c>
      <c r="E698" s="141">
        <v>6000</v>
      </c>
      <c r="F698" s="163"/>
      <c r="G698" s="163"/>
      <c r="H698" s="73">
        <f t="shared" si="24"/>
        <v>6000</v>
      </c>
    </row>
    <row r="699" spans="1:8" ht="12.75" hidden="1">
      <c r="A699" s="182"/>
      <c r="B699" s="144"/>
      <c r="C699" s="139">
        <v>4300</v>
      </c>
      <c r="D699" s="140" t="s">
        <v>21</v>
      </c>
      <c r="E699" s="141">
        <v>14400</v>
      </c>
      <c r="F699" s="143"/>
      <c r="G699" s="143"/>
      <c r="H699" s="73">
        <f t="shared" si="24"/>
        <v>14400</v>
      </c>
    </row>
    <row r="700" spans="1:8" ht="12.75" hidden="1">
      <c r="A700" s="182"/>
      <c r="B700" s="144"/>
      <c r="C700" s="139">
        <v>4350</v>
      </c>
      <c r="D700" s="140" t="s">
        <v>68</v>
      </c>
      <c r="E700" s="141">
        <v>1200</v>
      </c>
      <c r="F700" s="163"/>
      <c r="G700" s="163"/>
      <c r="H700" s="73">
        <f t="shared" si="24"/>
        <v>1200</v>
      </c>
    </row>
    <row r="701" spans="1:8" ht="33.75" hidden="1">
      <c r="A701" s="182"/>
      <c r="B701" s="144"/>
      <c r="C701" s="139">
        <v>4360</v>
      </c>
      <c r="D701" s="140" t="s">
        <v>87</v>
      </c>
      <c r="E701" s="141">
        <v>1200</v>
      </c>
      <c r="F701" s="163"/>
      <c r="G701" s="163"/>
      <c r="H701" s="73">
        <f t="shared" si="24"/>
        <v>1200</v>
      </c>
    </row>
    <row r="702" spans="1:8" ht="33.75" hidden="1">
      <c r="A702" s="182"/>
      <c r="B702" s="144"/>
      <c r="C702" s="139">
        <v>4370</v>
      </c>
      <c r="D702" s="140" t="s">
        <v>88</v>
      </c>
      <c r="E702" s="141">
        <v>6200</v>
      </c>
      <c r="F702" s="143"/>
      <c r="G702" s="143"/>
      <c r="H702" s="73">
        <f t="shared" si="24"/>
        <v>6200</v>
      </c>
    </row>
    <row r="703" spans="1:8" ht="12.75" hidden="1">
      <c r="A703" s="182"/>
      <c r="B703" s="144"/>
      <c r="C703" s="139">
        <v>4410</v>
      </c>
      <c r="D703" s="140" t="s">
        <v>39</v>
      </c>
      <c r="E703" s="141">
        <v>2000</v>
      </c>
      <c r="F703" s="143"/>
      <c r="G703" s="143"/>
      <c r="H703" s="73">
        <f t="shared" si="24"/>
        <v>2000</v>
      </c>
    </row>
    <row r="704" spans="1:8" ht="22.5" hidden="1">
      <c r="A704" s="182"/>
      <c r="B704" s="144"/>
      <c r="C704" s="139">
        <v>4440</v>
      </c>
      <c r="D704" s="140" t="s">
        <v>108</v>
      </c>
      <c r="E704" s="141">
        <v>39449</v>
      </c>
      <c r="F704" s="143"/>
      <c r="G704" s="143"/>
      <c r="H704" s="73">
        <f t="shared" si="24"/>
        <v>39449</v>
      </c>
    </row>
    <row r="705" spans="1:8" ht="22.5" hidden="1">
      <c r="A705" s="182"/>
      <c r="B705" s="144"/>
      <c r="C705" s="139">
        <v>4700</v>
      </c>
      <c r="D705" s="140" t="s">
        <v>91</v>
      </c>
      <c r="E705" s="141">
        <v>2400</v>
      </c>
      <c r="F705" s="143"/>
      <c r="G705" s="143"/>
      <c r="H705" s="73">
        <f t="shared" si="24"/>
        <v>2400</v>
      </c>
    </row>
    <row r="706" spans="1:8" ht="33.75" hidden="1">
      <c r="A706" s="182"/>
      <c r="B706" s="144"/>
      <c r="C706" s="139">
        <v>4740</v>
      </c>
      <c r="D706" s="140" t="s">
        <v>92</v>
      </c>
      <c r="E706" s="141">
        <v>2000</v>
      </c>
      <c r="F706" s="143"/>
      <c r="G706" s="143"/>
      <c r="H706" s="73">
        <f t="shared" si="24"/>
        <v>2000</v>
      </c>
    </row>
    <row r="707" spans="1:8" ht="22.5" hidden="1">
      <c r="A707" s="182"/>
      <c r="B707" s="144"/>
      <c r="C707" s="139">
        <v>4750</v>
      </c>
      <c r="D707" s="140" t="s">
        <v>93</v>
      </c>
      <c r="E707" s="141">
        <v>6700</v>
      </c>
      <c r="F707" s="163"/>
      <c r="G707" s="163"/>
      <c r="H707" s="73">
        <f t="shared" si="24"/>
        <v>6700</v>
      </c>
    </row>
    <row r="708" spans="1:8" ht="22.5" hidden="1">
      <c r="A708" s="144"/>
      <c r="B708" s="129">
        <v>85407</v>
      </c>
      <c r="C708" s="129"/>
      <c r="D708" s="136" t="s">
        <v>160</v>
      </c>
      <c r="E708" s="132">
        <f>SUM(E709:E728)</f>
        <v>419427</v>
      </c>
      <c r="F708" s="163">
        <f>SUM(F709:F728)</f>
        <v>0</v>
      </c>
      <c r="G708" s="163">
        <f>SUM(G709:G728)</f>
        <v>0</v>
      </c>
      <c r="H708" s="134">
        <f t="shared" si="24"/>
        <v>419427</v>
      </c>
    </row>
    <row r="709" spans="1:8" ht="22.5" hidden="1">
      <c r="A709" s="182"/>
      <c r="B709" s="138"/>
      <c r="C709" s="139">
        <v>3020</v>
      </c>
      <c r="D709" s="140" t="s">
        <v>57</v>
      </c>
      <c r="E709" s="147">
        <v>1696</v>
      </c>
      <c r="F709" s="163"/>
      <c r="G709" s="163"/>
      <c r="H709" s="73">
        <f t="shared" si="24"/>
        <v>1696</v>
      </c>
    </row>
    <row r="710" spans="1:8" ht="22.5" hidden="1">
      <c r="A710" s="182"/>
      <c r="B710" s="144"/>
      <c r="C710" s="139">
        <v>4010</v>
      </c>
      <c r="D710" s="140" t="s">
        <v>19</v>
      </c>
      <c r="E710" s="147">
        <v>266820</v>
      </c>
      <c r="F710" s="163"/>
      <c r="G710" s="163"/>
      <c r="H710" s="73">
        <f t="shared" si="24"/>
        <v>266820</v>
      </c>
    </row>
    <row r="711" spans="1:8" ht="12.75" hidden="1">
      <c r="A711" s="182"/>
      <c r="B711" s="144"/>
      <c r="C711" s="139">
        <v>4040</v>
      </c>
      <c r="D711" s="140" t="s">
        <v>85</v>
      </c>
      <c r="E711" s="147">
        <v>20386</v>
      </c>
      <c r="F711" s="143"/>
      <c r="G711" s="143"/>
      <c r="H711" s="73">
        <f t="shared" si="24"/>
        <v>20386</v>
      </c>
    </row>
    <row r="712" spans="1:8" ht="12.75" hidden="1">
      <c r="A712" s="182"/>
      <c r="B712" s="144"/>
      <c r="C712" s="139">
        <v>4110</v>
      </c>
      <c r="D712" s="140" t="s">
        <v>80</v>
      </c>
      <c r="E712" s="147">
        <v>44793</v>
      </c>
      <c r="F712" s="143"/>
      <c r="G712" s="143"/>
      <c r="H712" s="73">
        <f t="shared" si="24"/>
        <v>44793</v>
      </c>
    </row>
    <row r="713" spans="1:8" ht="12.75" hidden="1">
      <c r="A713" s="182"/>
      <c r="B713" s="144"/>
      <c r="C713" s="139">
        <v>4120</v>
      </c>
      <c r="D713" s="140" t="s">
        <v>22</v>
      </c>
      <c r="E713" s="147">
        <v>6977</v>
      </c>
      <c r="F713" s="143"/>
      <c r="G713" s="143"/>
      <c r="H713" s="73">
        <f t="shared" si="24"/>
        <v>6977</v>
      </c>
    </row>
    <row r="714" spans="1:8" ht="12.75" hidden="1">
      <c r="A714" s="182"/>
      <c r="B714" s="144"/>
      <c r="C714" s="139">
        <v>4170</v>
      </c>
      <c r="D714" s="140" t="s">
        <v>18</v>
      </c>
      <c r="E714" s="147">
        <v>3000</v>
      </c>
      <c r="F714" s="143"/>
      <c r="G714" s="143"/>
      <c r="H714" s="73">
        <f t="shared" si="24"/>
        <v>3000</v>
      </c>
    </row>
    <row r="715" spans="1:8" ht="12.75" hidden="1">
      <c r="A715" s="182"/>
      <c r="B715" s="144"/>
      <c r="C715" s="139">
        <v>4210</v>
      </c>
      <c r="D715" s="140" t="s">
        <v>24</v>
      </c>
      <c r="E715" s="147">
        <v>11500</v>
      </c>
      <c r="F715" s="143"/>
      <c r="G715" s="143"/>
      <c r="H715" s="73">
        <f t="shared" si="24"/>
        <v>11500</v>
      </c>
    </row>
    <row r="716" spans="1:8" ht="12.75" hidden="1">
      <c r="A716" s="182"/>
      <c r="B716" s="144"/>
      <c r="C716" s="139">
        <v>4260</v>
      </c>
      <c r="D716" s="140" t="s">
        <v>42</v>
      </c>
      <c r="E716" s="147">
        <v>22200</v>
      </c>
      <c r="F716" s="163"/>
      <c r="G716" s="163"/>
      <c r="H716" s="73">
        <f t="shared" si="24"/>
        <v>22200</v>
      </c>
    </row>
    <row r="717" spans="1:8" s="122" customFormat="1" ht="12.75" hidden="1">
      <c r="A717" s="182"/>
      <c r="B717" s="144"/>
      <c r="C717" s="139">
        <v>4270</v>
      </c>
      <c r="D717" s="140" t="s">
        <v>20</v>
      </c>
      <c r="E717" s="147">
        <v>3000</v>
      </c>
      <c r="F717" s="163"/>
      <c r="G717" s="163"/>
      <c r="H717" s="73">
        <f t="shared" si="24"/>
        <v>3000</v>
      </c>
    </row>
    <row r="718" spans="1:8" ht="12.75" hidden="1">
      <c r="A718" s="182"/>
      <c r="B718" s="144"/>
      <c r="C718" s="139">
        <v>4280</v>
      </c>
      <c r="D718" s="140" t="s">
        <v>46</v>
      </c>
      <c r="E718" s="147">
        <v>600</v>
      </c>
      <c r="F718" s="143"/>
      <c r="G718" s="143"/>
      <c r="H718" s="73">
        <f t="shared" si="24"/>
        <v>600</v>
      </c>
    </row>
    <row r="719" spans="1:8" ht="12.75" hidden="1">
      <c r="A719" s="182"/>
      <c r="B719" s="144"/>
      <c r="C719" s="139">
        <v>4300</v>
      </c>
      <c r="D719" s="140" t="s">
        <v>21</v>
      </c>
      <c r="E719" s="147">
        <v>5900</v>
      </c>
      <c r="F719" s="143"/>
      <c r="G719" s="143"/>
      <c r="H719" s="73">
        <f t="shared" si="24"/>
        <v>5900</v>
      </c>
    </row>
    <row r="720" spans="1:8" ht="12.75" hidden="1">
      <c r="A720" s="182"/>
      <c r="B720" s="144"/>
      <c r="C720" s="139">
        <v>4350</v>
      </c>
      <c r="D720" s="140" t="s">
        <v>68</v>
      </c>
      <c r="E720" s="147">
        <v>1000</v>
      </c>
      <c r="F720" s="143"/>
      <c r="G720" s="143"/>
      <c r="H720" s="73">
        <f t="shared" si="24"/>
        <v>1000</v>
      </c>
    </row>
    <row r="721" spans="1:8" ht="33.75" hidden="1">
      <c r="A721" s="182"/>
      <c r="B721" s="144"/>
      <c r="C721" s="139">
        <v>4360</v>
      </c>
      <c r="D721" s="140" t="s">
        <v>87</v>
      </c>
      <c r="E721" s="147">
        <v>1200</v>
      </c>
      <c r="F721" s="143"/>
      <c r="G721" s="143"/>
      <c r="H721" s="73">
        <f t="shared" si="24"/>
        <v>1200</v>
      </c>
    </row>
    <row r="722" spans="1:8" ht="33.75" hidden="1">
      <c r="A722" s="182"/>
      <c r="B722" s="144"/>
      <c r="C722" s="139">
        <v>4370</v>
      </c>
      <c r="D722" s="140" t="s">
        <v>88</v>
      </c>
      <c r="E722" s="147">
        <v>6800</v>
      </c>
      <c r="F722" s="143"/>
      <c r="G722" s="143"/>
      <c r="H722" s="73">
        <f t="shared" si="24"/>
        <v>6800</v>
      </c>
    </row>
    <row r="723" spans="1:8" ht="22.5" hidden="1">
      <c r="A723" s="182"/>
      <c r="B723" s="144"/>
      <c r="C723" s="139">
        <v>4390</v>
      </c>
      <c r="D723" s="140" t="s">
        <v>107</v>
      </c>
      <c r="E723" s="147">
        <v>1000</v>
      </c>
      <c r="F723" s="143"/>
      <c r="G723" s="143"/>
      <c r="H723" s="73">
        <f t="shared" si="24"/>
        <v>1000</v>
      </c>
    </row>
    <row r="724" spans="1:8" ht="12.75" hidden="1">
      <c r="A724" s="182"/>
      <c r="B724" s="144"/>
      <c r="C724" s="139">
        <v>4410</v>
      </c>
      <c r="D724" s="140" t="s">
        <v>39</v>
      </c>
      <c r="E724" s="147">
        <v>1000</v>
      </c>
      <c r="F724" s="143"/>
      <c r="G724" s="143"/>
      <c r="H724" s="73">
        <f t="shared" si="24"/>
        <v>1000</v>
      </c>
    </row>
    <row r="725" spans="1:8" ht="22.5" hidden="1">
      <c r="A725" s="182"/>
      <c r="B725" s="144"/>
      <c r="C725" s="139">
        <v>4440</v>
      </c>
      <c r="D725" s="140" t="s">
        <v>108</v>
      </c>
      <c r="E725" s="147">
        <v>16555</v>
      </c>
      <c r="F725" s="143"/>
      <c r="G725" s="143"/>
      <c r="H725" s="73">
        <f t="shared" si="24"/>
        <v>16555</v>
      </c>
    </row>
    <row r="726" spans="1:8" ht="22.5" hidden="1">
      <c r="A726" s="182"/>
      <c r="B726" s="144"/>
      <c r="C726" s="139">
        <v>4700</v>
      </c>
      <c r="D726" s="140" t="s">
        <v>91</v>
      </c>
      <c r="E726" s="147">
        <v>1800</v>
      </c>
      <c r="F726" s="143"/>
      <c r="G726" s="143"/>
      <c r="H726" s="73">
        <f t="shared" si="24"/>
        <v>1800</v>
      </c>
    </row>
    <row r="727" spans="1:8" ht="33.75" hidden="1">
      <c r="A727" s="182"/>
      <c r="B727" s="144"/>
      <c r="C727" s="139">
        <v>4740</v>
      </c>
      <c r="D727" s="140" t="s">
        <v>92</v>
      </c>
      <c r="E727" s="147">
        <v>1200</v>
      </c>
      <c r="F727" s="143"/>
      <c r="G727" s="143"/>
      <c r="H727" s="73">
        <f t="shared" si="24"/>
        <v>1200</v>
      </c>
    </row>
    <row r="728" spans="1:8" ht="22.5" hidden="1">
      <c r="A728" s="182"/>
      <c r="B728" s="150"/>
      <c r="C728" s="139">
        <v>4750</v>
      </c>
      <c r="D728" s="140" t="s">
        <v>93</v>
      </c>
      <c r="E728" s="147">
        <v>2000</v>
      </c>
      <c r="F728" s="143"/>
      <c r="G728" s="143"/>
      <c r="H728" s="73">
        <f t="shared" si="24"/>
        <v>2000</v>
      </c>
    </row>
    <row r="729" spans="1:8" ht="12.75">
      <c r="A729" s="144"/>
      <c r="B729" s="129">
        <v>85410</v>
      </c>
      <c r="C729" s="129"/>
      <c r="D729" s="136" t="s">
        <v>43</v>
      </c>
      <c r="E729" s="132">
        <f>SUM(E730:E745)</f>
        <v>942001</v>
      </c>
      <c r="F729" s="163">
        <f>SUM(F731:F734)</f>
        <v>5399</v>
      </c>
      <c r="G729" s="163">
        <f>SUM(G731:G734)</f>
        <v>185</v>
      </c>
      <c r="H729" s="134">
        <f t="shared" si="24"/>
        <v>947215</v>
      </c>
    </row>
    <row r="730" spans="1:8" ht="22.5" hidden="1">
      <c r="A730" s="182"/>
      <c r="B730" s="138"/>
      <c r="C730" s="139">
        <v>3020</v>
      </c>
      <c r="D730" s="140" t="s">
        <v>57</v>
      </c>
      <c r="E730" s="147">
        <v>6911</v>
      </c>
      <c r="F730" s="143"/>
      <c r="G730" s="143"/>
      <c r="H730" s="73">
        <f t="shared" si="24"/>
        <v>6911</v>
      </c>
    </row>
    <row r="731" spans="1:8" ht="22.5">
      <c r="A731" s="182"/>
      <c r="B731" s="144"/>
      <c r="C731" s="139">
        <v>4010</v>
      </c>
      <c r="D731" s="140" t="s">
        <v>19</v>
      </c>
      <c r="E731" s="147">
        <v>587766</v>
      </c>
      <c r="F731" s="143">
        <v>4145</v>
      </c>
      <c r="G731" s="143">
        <v>0</v>
      </c>
      <c r="H731" s="73">
        <f t="shared" si="24"/>
        <v>591911</v>
      </c>
    </row>
    <row r="732" spans="1:8" ht="12" customHeight="1">
      <c r="A732" s="182"/>
      <c r="B732" s="144"/>
      <c r="C732" s="139">
        <v>4040</v>
      </c>
      <c r="D732" s="140" t="s">
        <v>85</v>
      </c>
      <c r="E732" s="147">
        <v>68967</v>
      </c>
      <c r="F732" s="143">
        <v>0</v>
      </c>
      <c r="G732" s="143">
        <v>185</v>
      </c>
      <c r="H732" s="73">
        <f t="shared" si="24"/>
        <v>68782</v>
      </c>
    </row>
    <row r="733" spans="1:8" ht="12.75">
      <c r="A733" s="182"/>
      <c r="B733" s="144"/>
      <c r="C733" s="139">
        <v>4110</v>
      </c>
      <c r="D733" s="140" t="s">
        <v>80</v>
      </c>
      <c r="E733" s="147">
        <v>101870</v>
      </c>
      <c r="F733" s="143">
        <v>1082</v>
      </c>
      <c r="G733" s="143">
        <v>0</v>
      </c>
      <c r="H733" s="73">
        <f t="shared" si="24"/>
        <v>102952</v>
      </c>
    </row>
    <row r="734" spans="1:8" ht="12.75">
      <c r="A734" s="182"/>
      <c r="B734" s="144"/>
      <c r="C734" s="139">
        <v>4120</v>
      </c>
      <c r="D734" s="140" t="s">
        <v>22</v>
      </c>
      <c r="E734" s="147">
        <v>16199</v>
      </c>
      <c r="F734" s="143">
        <v>172</v>
      </c>
      <c r="G734" s="143">
        <v>0</v>
      </c>
      <c r="H734" s="73">
        <f t="shared" si="24"/>
        <v>16371</v>
      </c>
    </row>
    <row r="735" spans="1:8" ht="12.75" hidden="1">
      <c r="A735" s="182"/>
      <c r="B735" s="90"/>
      <c r="C735" s="91">
        <v>4210</v>
      </c>
      <c r="D735" s="118" t="s">
        <v>24</v>
      </c>
      <c r="E735" s="87">
        <v>22609</v>
      </c>
      <c r="F735" s="3"/>
      <c r="G735" s="3"/>
      <c r="H735" s="121">
        <f t="shared" si="24"/>
        <v>22609</v>
      </c>
    </row>
    <row r="736" spans="1:8" ht="12.75" hidden="1">
      <c r="A736" s="182"/>
      <c r="B736" s="90"/>
      <c r="C736" s="91">
        <v>4260</v>
      </c>
      <c r="D736" s="118" t="s">
        <v>42</v>
      </c>
      <c r="E736" s="87">
        <v>42422</v>
      </c>
      <c r="F736" s="3"/>
      <c r="G736" s="3"/>
      <c r="H736" s="121">
        <f t="shared" si="24"/>
        <v>42422</v>
      </c>
    </row>
    <row r="737" spans="1:8" ht="12.75" hidden="1">
      <c r="A737" s="182"/>
      <c r="B737" s="90"/>
      <c r="C737" s="91">
        <v>4270</v>
      </c>
      <c r="D737" s="118" t="s">
        <v>20</v>
      </c>
      <c r="E737" s="87">
        <v>17000</v>
      </c>
      <c r="F737" s="3"/>
      <c r="G737" s="3"/>
      <c r="H737" s="121">
        <f t="shared" si="24"/>
        <v>17000</v>
      </c>
    </row>
    <row r="738" spans="1:8" ht="12.75" hidden="1">
      <c r="A738" s="182"/>
      <c r="B738" s="90"/>
      <c r="C738" s="91">
        <v>4280</v>
      </c>
      <c r="D738" s="118" t="s">
        <v>46</v>
      </c>
      <c r="E738" s="87">
        <v>640</v>
      </c>
      <c r="F738" s="3"/>
      <c r="G738" s="3"/>
      <c r="H738" s="121">
        <f t="shared" si="24"/>
        <v>640</v>
      </c>
    </row>
    <row r="739" spans="1:8" ht="12.75" hidden="1">
      <c r="A739" s="182"/>
      <c r="B739" s="90"/>
      <c r="C739" s="91">
        <v>4300</v>
      </c>
      <c r="D739" s="118" t="s">
        <v>21</v>
      </c>
      <c r="E739" s="87">
        <v>27192</v>
      </c>
      <c r="F739" s="3"/>
      <c r="G739" s="3"/>
      <c r="H739" s="121">
        <f t="shared" si="24"/>
        <v>27192</v>
      </c>
    </row>
    <row r="740" spans="1:8" ht="33.75" hidden="1">
      <c r="A740" s="182"/>
      <c r="B740" s="90"/>
      <c r="C740" s="91">
        <v>4360</v>
      </c>
      <c r="D740" s="118" t="s">
        <v>87</v>
      </c>
      <c r="E740" s="87">
        <v>268</v>
      </c>
      <c r="F740" s="3"/>
      <c r="G740" s="3"/>
      <c r="H740" s="121">
        <f t="shared" si="24"/>
        <v>268</v>
      </c>
    </row>
    <row r="741" spans="1:8" ht="33.75" hidden="1">
      <c r="A741" s="182"/>
      <c r="B741" s="90"/>
      <c r="C741" s="91">
        <v>4370</v>
      </c>
      <c r="D741" s="118" t="s">
        <v>88</v>
      </c>
      <c r="E741" s="87">
        <v>5294</v>
      </c>
      <c r="F741" s="3"/>
      <c r="G741" s="3"/>
      <c r="H741" s="121">
        <f t="shared" si="24"/>
        <v>5294</v>
      </c>
    </row>
    <row r="742" spans="1:8" ht="22.5" hidden="1">
      <c r="A742" s="182"/>
      <c r="B742" s="90"/>
      <c r="C742" s="91">
        <v>4440</v>
      </c>
      <c r="D742" s="118" t="s">
        <v>108</v>
      </c>
      <c r="E742" s="87">
        <v>43763</v>
      </c>
      <c r="F742" s="3"/>
      <c r="G742" s="3"/>
      <c r="H742" s="121">
        <f t="shared" si="24"/>
        <v>43763</v>
      </c>
    </row>
    <row r="743" spans="1:8" ht="22.5" hidden="1">
      <c r="A743" s="182"/>
      <c r="B743" s="90"/>
      <c r="C743" s="91">
        <v>4700</v>
      </c>
      <c r="D743" s="118" t="s">
        <v>91</v>
      </c>
      <c r="E743" s="87">
        <v>300</v>
      </c>
      <c r="F743" s="3"/>
      <c r="G743" s="3"/>
      <c r="H743" s="121">
        <f t="shared" si="24"/>
        <v>300</v>
      </c>
    </row>
    <row r="744" spans="1:8" ht="33.75" hidden="1">
      <c r="A744" s="182"/>
      <c r="B744" s="90"/>
      <c r="C744" s="91">
        <v>4740</v>
      </c>
      <c r="D744" s="118" t="s">
        <v>92</v>
      </c>
      <c r="E744" s="87">
        <v>400</v>
      </c>
      <c r="F744" s="3"/>
      <c r="G744" s="3"/>
      <c r="H744" s="121">
        <f t="shared" si="24"/>
        <v>400</v>
      </c>
    </row>
    <row r="745" spans="1:8" ht="22.5" hidden="1">
      <c r="A745" s="182"/>
      <c r="B745" s="93"/>
      <c r="C745" s="114">
        <v>4750</v>
      </c>
      <c r="D745" s="128" t="s">
        <v>93</v>
      </c>
      <c r="E745" s="110">
        <v>400</v>
      </c>
      <c r="F745" s="3"/>
      <c r="G745" s="3"/>
      <c r="H745" s="121">
        <f t="shared" si="24"/>
        <v>400</v>
      </c>
    </row>
    <row r="746" spans="1:8" ht="12.75" hidden="1">
      <c r="A746" s="144"/>
      <c r="B746" s="92">
        <v>85415</v>
      </c>
      <c r="C746" s="82"/>
      <c r="D746" s="80" t="s">
        <v>36</v>
      </c>
      <c r="E746" s="84">
        <f>SUM(E747)</f>
        <v>12000</v>
      </c>
      <c r="F746" s="3"/>
      <c r="G746" s="3"/>
      <c r="H746" s="121">
        <f t="shared" si="24"/>
        <v>12000</v>
      </c>
    </row>
    <row r="747" spans="1:8" ht="45" hidden="1">
      <c r="A747" s="182"/>
      <c r="B747" s="88"/>
      <c r="C747" s="91">
        <v>2820</v>
      </c>
      <c r="D747" s="118" t="s">
        <v>113</v>
      </c>
      <c r="E747" s="87">
        <v>12000</v>
      </c>
      <c r="F747" s="3"/>
      <c r="G747" s="3"/>
      <c r="H747" s="121">
        <f t="shared" si="24"/>
        <v>12000</v>
      </c>
    </row>
    <row r="748" spans="1:8" ht="22.5" hidden="1">
      <c r="A748" s="144"/>
      <c r="B748" s="82">
        <v>85417</v>
      </c>
      <c r="C748" s="82"/>
      <c r="D748" s="80" t="s">
        <v>162</v>
      </c>
      <c r="E748" s="84">
        <f>SUM(E749:E756)</f>
        <v>21391</v>
      </c>
      <c r="F748" s="3"/>
      <c r="G748" s="3"/>
      <c r="H748" s="121">
        <f t="shared" si="24"/>
        <v>21391</v>
      </c>
    </row>
    <row r="749" spans="1:8" ht="12.75" hidden="1">
      <c r="A749" s="182"/>
      <c r="B749" s="90"/>
      <c r="C749" s="91">
        <v>4040</v>
      </c>
      <c r="D749" s="118" t="s">
        <v>85</v>
      </c>
      <c r="E749" s="87">
        <v>3400</v>
      </c>
      <c r="F749" s="3"/>
      <c r="G749" s="3"/>
      <c r="H749" s="121">
        <f aca="true" t="shared" si="25" ref="H749:H779">SUM(E749:F749,-IF(ISNUMBER(G749),G749,0))</f>
        <v>3400</v>
      </c>
    </row>
    <row r="750" spans="1:8" ht="12.75" hidden="1">
      <c r="A750" s="182"/>
      <c r="B750" s="90"/>
      <c r="C750" s="91">
        <v>4110</v>
      </c>
      <c r="D750" s="118" t="s">
        <v>80</v>
      </c>
      <c r="E750" s="87">
        <v>2054</v>
      </c>
      <c r="F750" s="3"/>
      <c r="G750" s="3"/>
      <c r="H750" s="121">
        <f t="shared" si="25"/>
        <v>2054</v>
      </c>
    </row>
    <row r="751" spans="1:8" ht="12.75" hidden="1">
      <c r="A751" s="182"/>
      <c r="B751" s="90"/>
      <c r="C751" s="91">
        <v>4120</v>
      </c>
      <c r="D751" s="118" t="s">
        <v>22</v>
      </c>
      <c r="E751" s="87">
        <v>347</v>
      </c>
      <c r="F751" s="3"/>
      <c r="G751" s="3"/>
      <c r="H751" s="121">
        <f t="shared" si="25"/>
        <v>347</v>
      </c>
    </row>
    <row r="752" spans="1:8" ht="12.75" hidden="1">
      <c r="A752" s="182"/>
      <c r="B752" s="90"/>
      <c r="C752" s="91">
        <v>4170</v>
      </c>
      <c r="D752" s="128" t="s">
        <v>18</v>
      </c>
      <c r="E752" s="87">
        <v>10800</v>
      </c>
      <c r="F752" s="3"/>
      <c r="G752" s="3"/>
      <c r="H752" s="121">
        <f t="shared" si="25"/>
        <v>10800</v>
      </c>
    </row>
    <row r="753" spans="1:8" ht="12.75" hidden="1">
      <c r="A753" s="182"/>
      <c r="B753" s="90"/>
      <c r="C753" s="91">
        <v>4210</v>
      </c>
      <c r="D753" s="118" t="s">
        <v>24</v>
      </c>
      <c r="E753" s="87">
        <v>1200</v>
      </c>
      <c r="F753" s="3"/>
      <c r="G753" s="3"/>
      <c r="H753" s="121">
        <f t="shared" si="25"/>
        <v>1200</v>
      </c>
    </row>
    <row r="754" spans="1:8" ht="12.75" hidden="1">
      <c r="A754" s="182"/>
      <c r="B754" s="90"/>
      <c r="C754" s="91">
        <v>4260</v>
      </c>
      <c r="D754" s="118" t="s">
        <v>42</v>
      </c>
      <c r="E754" s="87">
        <v>2500</v>
      </c>
      <c r="F754" s="3"/>
      <c r="G754" s="3"/>
      <c r="H754" s="121">
        <f t="shared" si="25"/>
        <v>2500</v>
      </c>
    </row>
    <row r="755" spans="1:8" ht="12.75" hidden="1">
      <c r="A755" s="182"/>
      <c r="B755" s="90"/>
      <c r="C755" s="91">
        <v>4300</v>
      </c>
      <c r="D755" s="118" t="s">
        <v>21</v>
      </c>
      <c r="E755" s="87">
        <v>590</v>
      </c>
      <c r="F755" s="3"/>
      <c r="G755" s="3"/>
      <c r="H755" s="121">
        <f t="shared" si="25"/>
        <v>590</v>
      </c>
    </row>
    <row r="756" spans="1:8" ht="33.75" hidden="1">
      <c r="A756" s="182"/>
      <c r="B756" s="90"/>
      <c r="C756" s="91">
        <v>4370</v>
      </c>
      <c r="D756" s="118" t="s">
        <v>88</v>
      </c>
      <c r="E756" s="87">
        <v>500</v>
      </c>
      <c r="F756" s="3"/>
      <c r="G756" s="3"/>
      <c r="H756" s="121">
        <f t="shared" si="25"/>
        <v>500</v>
      </c>
    </row>
    <row r="757" spans="1:8" ht="22.5" hidden="1">
      <c r="A757" s="182"/>
      <c r="B757" s="90"/>
      <c r="C757" s="91">
        <v>4440</v>
      </c>
      <c r="D757" s="118" t="s">
        <v>108</v>
      </c>
      <c r="E757" s="87"/>
      <c r="F757" s="3"/>
      <c r="G757" s="3"/>
      <c r="H757" s="121">
        <f t="shared" si="25"/>
        <v>0</v>
      </c>
    </row>
    <row r="758" spans="1:8" ht="33.75" hidden="1">
      <c r="A758" s="182"/>
      <c r="B758" s="90"/>
      <c r="C758" s="91">
        <v>4740</v>
      </c>
      <c r="D758" s="118" t="s">
        <v>92</v>
      </c>
      <c r="E758" s="86"/>
      <c r="F758" s="3"/>
      <c r="G758" s="3"/>
      <c r="H758" s="121">
        <f t="shared" si="25"/>
        <v>0</v>
      </c>
    </row>
    <row r="759" spans="1:8" ht="22.5" hidden="1">
      <c r="A759" s="182"/>
      <c r="B759" s="93"/>
      <c r="C759" s="91">
        <v>4750</v>
      </c>
      <c r="D759" s="118" t="s">
        <v>93</v>
      </c>
      <c r="E759" s="86"/>
      <c r="F759" s="3"/>
      <c r="G759" s="3"/>
      <c r="H759" s="121">
        <f t="shared" si="25"/>
        <v>0</v>
      </c>
    </row>
    <row r="760" spans="1:8" ht="22.5" hidden="1">
      <c r="A760" s="144"/>
      <c r="B760" s="82">
        <v>85446</v>
      </c>
      <c r="C760" s="82"/>
      <c r="D760" s="80" t="s">
        <v>63</v>
      </c>
      <c r="E760" s="84">
        <f>SUM(E761)</f>
        <v>11606</v>
      </c>
      <c r="F760" s="3"/>
      <c r="G760" s="3"/>
      <c r="H760" s="121">
        <f t="shared" si="25"/>
        <v>11606</v>
      </c>
    </row>
    <row r="761" spans="1:8" ht="12.75" hidden="1">
      <c r="A761" s="144"/>
      <c r="B761" s="91"/>
      <c r="C761" s="82">
        <v>4300</v>
      </c>
      <c r="D761" s="118" t="s">
        <v>21</v>
      </c>
      <c r="E761" s="87">
        <v>11606</v>
      </c>
      <c r="F761" s="3"/>
      <c r="G761" s="3"/>
      <c r="H761" s="121">
        <f t="shared" si="25"/>
        <v>11606</v>
      </c>
    </row>
    <row r="762" spans="1:8" ht="12.75" hidden="1">
      <c r="A762" s="144"/>
      <c r="B762" s="91">
        <v>85495</v>
      </c>
      <c r="C762" s="82"/>
      <c r="D762" s="80" t="s">
        <v>45</v>
      </c>
      <c r="E762" s="84">
        <f>SUM(E763)</f>
        <v>10005</v>
      </c>
      <c r="F762" s="3"/>
      <c r="G762" s="3"/>
      <c r="H762" s="121">
        <f t="shared" si="25"/>
        <v>10005</v>
      </c>
    </row>
    <row r="763" spans="1:8" ht="22.5" hidden="1">
      <c r="A763" s="150"/>
      <c r="B763" s="91"/>
      <c r="C763" s="82">
        <v>4440</v>
      </c>
      <c r="D763" s="118" t="s">
        <v>108</v>
      </c>
      <c r="E763" s="87">
        <v>10005</v>
      </c>
      <c r="F763" s="3"/>
      <c r="G763" s="3"/>
      <c r="H763" s="121">
        <f t="shared" si="25"/>
        <v>10005</v>
      </c>
    </row>
    <row r="764" spans="1:8" ht="22.5" hidden="1">
      <c r="A764" s="144">
        <v>921</v>
      </c>
      <c r="B764" s="82"/>
      <c r="C764" s="82"/>
      <c r="D764" s="80" t="s">
        <v>37</v>
      </c>
      <c r="E764" s="84">
        <f>SUM(E765,E771)</f>
        <v>83000</v>
      </c>
      <c r="F764" s="127">
        <f>SUM(F765,F771)</f>
        <v>0</v>
      </c>
      <c r="G764" s="127">
        <f>SUM(G765,G771)</f>
        <v>0</v>
      </c>
      <c r="H764" s="77">
        <f t="shared" si="25"/>
        <v>83000</v>
      </c>
    </row>
    <row r="765" spans="1:8" ht="22.5" hidden="1">
      <c r="A765" s="138"/>
      <c r="B765" s="89">
        <v>92105</v>
      </c>
      <c r="C765" s="82"/>
      <c r="D765" s="80" t="s">
        <v>38</v>
      </c>
      <c r="E765" s="84">
        <f>SUM(E766:E770)</f>
        <v>29000</v>
      </c>
      <c r="F765" s="127">
        <f>SUM(F766:F770)</f>
        <v>0</v>
      </c>
      <c r="G765" s="127">
        <f>SUM(G766:G770)</f>
        <v>0</v>
      </c>
      <c r="H765" s="77">
        <f t="shared" si="25"/>
        <v>29000</v>
      </c>
    </row>
    <row r="766" spans="1:8" ht="33.75" hidden="1">
      <c r="A766" s="182"/>
      <c r="B766" s="88"/>
      <c r="C766" s="91">
        <v>2800</v>
      </c>
      <c r="D766" s="118" t="s">
        <v>164</v>
      </c>
      <c r="E766" s="87">
        <v>2000</v>
      </c>
      <c r="F766" s="3"/>
      <c r="G766" s="3"/>
      <c r="H766" s="121">
        <f t="shared" si="25"/>
        <v>2000</v>
      </c>
    </row>
    <row r="767" spans="1:8" ht="45" hidden="1">
      <c r="A767" s="182"/>
      <c r="B767" s="90"/>
      <c r="C767" s="91">
        <v>2820</v>
      </c>
      <c r="D767" s="118" t="s">
        <v>165</v>
      </c>
      <c r="E767" s="87">
        <v>15000</v>
      </c>
      <c r="F767" s="3"/>
      <c r="G767" s="3"/>
      <c r="H767" s="121">
        <f t="shared" si="25"/>
        <v>15000</v>
      </c>
    </row>
    <row r="768" spans="1:8" ht="22.5" hidden="1">
      <c r="A768" s="182"/>
      <c r="B768" s="90"/>
      <c r="C768" s="91">
        <v>3040</v>
      </c>
      <c r="D768" s="118" t="s">
        <v>166</v>
      </c>
      <c r="E768" s="87">
        <v>2000</v>
      </c>
      <c r="F768" s="3"/>
      <c r="G768" s="3"/>
      <c r="H768" s="121">
        <f t="shared" si="25"/>
        <v>2000</v>
      </c>
    </row>
    <row r="769" spans="1:8" ht="12.75" hidden="1">
      <c r="A769" s="182"/>
      <c r="B769" s="90"/>
      <c r="C769" s="91">
        <v>4210</v>
      </c>
      <c r="D769" s="118" t="s">
        <v>24</v>
      </c>
      <c r="E769" s="87">
        <v>5000</v>
      </c>
      <c r="F769" s="3"/>
      <c r="G769" s="3"/>
      <c r="H769" s="121">
        <f t="shared" si="25"/>
        <v>5000</v>
      </c>
    </row>
    <row r="770" spans="1:8" ht="12.75" hidden="1">
      <c r="A770" s="182"/>
      <c r="B770" s="93"/>
      <c r="C770" s="91">
        <v>4300</v>
      </c>
      <c r="D770" s="118" t="s">
        <v>167</v>
      </c>
      <c r="E770" s="87">
        <v>5000</v>
      </c>
      <c r="F770" s="3"/>
      <c r="G770" s="3"/>
      <c r="H770" s="121">
        <f t="shared" si="25"/>
        <v>5000</v>
      </c>
    </row>
    <row r="771" spans="1:8" ht="12.75" hidden="1">
      <c r="A771" s="144"/>
      <c r="B771" s="94">
        <v>92116</v>
      </c>
      <c r="C771" s="82"/>
      <c r="D771" s="80" t="s">
        <v>168</v>
      </c>
      <c r="E771" s="84">
        <f>SUM(E772)</f>
        <v>54000</v>
      </c>
      <c r="F771" s="127">
        <f>SUM(F772)</f>
        <v>0</v>
      </c>
      <c r="G771" s="127">
        <f>SUM(G772)</f>
        <v>0</v>
      </c>
      <c r="H771" s="77">
        <f t="shared" si="25"/>
        <v>54000</v>
      </c>
    </row>
    <row r="772" spans="1:8" ht="33.75" hidden="1">
      <c r="A772" s="150"/>
      <c r="B772" s="91"/>
      <c r="C772" s="82">
        <v>2310</v>
      </c>
      <c r="D772" s="118" t="s">
        <v>169</v>
      </c>
      <c r="E772" s="87">
        <v>54000</v>
      </c>
      <c r="F772" s="3"/>
      <c r="G772" s="3"/>
      <c r="H772" s="121">
        <f t="shared" si="25"/>
        <v>54000</v>
      </c>
    </row>
    <row r="773" spans="1:8" ht="12.75" hidden="1">
      <c r="A773" s="144">
        <v>926</v>
      </c>
      <c r="B773" s="82"/>
      <c r="C773" s="82"/>
      <c r="D773" s="80" t="s">
        <v>170</v>
      </c>
      <c r="E773" s="84">
        <f>SUM(E774)</f>
        <v>57000</v>
      </c>
      <c r="F773" s="127">
        <f>SUM(F774)</f>
        <v>0</v>
      </c>
      <c r="G773" s="127">
        <f>SUM(G774)</f>
        <v>0</v>
      </c>
      <c r="H773" s="77">
        <f t="shared" si="25"/>
        <v>57000</v>
      </c>
    </row>
    <row r="774" spans="1:8" ht="12.75" hidden="1">
      <c r="A774" s="138"/>
      <c r="B774" s="89">
        <v>92695</v>
      </c>
      <c r="C774" s="82"/>
      <c r="D774" s="80" t="s">
        <v>45</v>
      </c>
      <c r="E774" s="84">
        <f>SUM(E775:E779)</f>
        <v>57000</v>
      </c>
      <c r="F774" s="127">
        <f>SUM(F775:F779)</f>
        <v>0</v>
      </c>
      <c r="G774" s="127">
        <f>SUM(G775:G779)</f>
        <v>0</v>
      </c>
      <c r="H774" s="77">
        <f t="shared" si="25"/>
        <v>57000</v>
      </c>
    </row>
    <row r="775" spans="1:8" ht="45" hidden="1">
      <c r="A775" s="182"/>
      <c r="B775" s="88"/>
      <c r="C775" s="91">
        <v>2820</v>
      </c>
      <c r="D775" s="118" t="s">
        <v>113</v>
      </c>
      <c r="E775" s="87">
        <v>33500</v>
      </c>
      <c r="F775" s="3"/>
      <c r="G775" s="3"/>
      <c r="H775" s="121">
        <f t="shared" si="25"/>
        <v>33500</v>
      </c>
    </row>
    <row r="776" spans="1:8" ht="22.5" hidden="1">
      <c r="A776" s="182"/>
      <c r="B776" s="90"/>
      <c r="C776" s="91">
        <v>3040</v>
      </c>
      <c r="D776" s="118" t="s">
        <v>166</v>
      </c>
      <c r="E776" s="87">
        <v>4000</v>
      </c>
      <c r="F776" s="3"/>
      <c r="G776" s="3"/>
      <c r="H776" s="121">
        <f t="shared" si="25"/>
        <v>4000</v>
      </c>
    </row>
    <row r="777" spans="1:8" ht="12.75" hidden="1">
      <c r="A777" s="182"/>
      <c r="B777" s="90"/>
      <c r="C777" s="91">
        <v>4210</v>
      </c>
      <c r="D777" s="118" t="s">
        <v>24</v>
      </c>
      <c r="E777" s="87">
        <v>8000</v>
      </c>
      <c r="F777" s="3"/>
      <c r="G777" s="3"/>
      <c r="H777" s="121">
        <f t="shared" si="25"/>
        <v>8000</v>
      </c>
    </row>
    <row r="778" spans="1:8" ht="12.75" hidden="1">
      <c r="A778" s="182"/>
      <c r="B778" s="90"/>
      <c r="C778" s="91">
        <v>4300</v>
      </c>
      <c r="D778" s="118" t="s">
        <v>167</v>
      </c>
      <c r="E778" s="87">
        <v>11000</v>
      </c>
      <c r="F778" s="3"/>
      <c r="G778" s="3"/>
      <c r="H778" s="121">
        <f t="shared" si="25"/>
        <v>11000</v>
      </c>
    </row>
    <row r="779" spans="1:8" ht="12.75" hidden="1">
      <c r="A779" s="183"/>
      <c r="B779" s="93"/>
      <c r="C779" s="91">
        <v>4430</v>
      </c>
      <c r="D779" s="118" t="s">
        <v>26</v>
      </c>
      <c r="E779" s="86">
        <v>500</v>
      </c>
      <c r="F779" s="3"/>
      <c r="G779" s="3"/>
      <c r="H779" s="121">
        <f t="shared" si="25"/>
        <v>500</v>
      </c>
    </row>
    <row r="780" spans="1:8" ht="12.75">
      <c r="A780" s="187"/>
      <c r="B780" s="119"/>
      <c r="C780" s="119"/>
      <c r="D780" s="120" t="s">
        <v>242</v>
      </c>
      <c r="E780" s="119"/>
      <c r="F780" s="123">
        <f>SUM(F773,F764,F651,F626,F524,F515,F292,F289,F283,F239,F163,F140,F126,F96,F89,F86)</f>
        <v>170247</v>
      </c>
      <c r="G780" s="123">
        <f>SUM(G773,G764,G651,G626,G524,G515,G292,G289,G283,G239,G163,G140,G126,G96,G89,G86)</f>
        <v>170247</v>
      </c>
      <c r="H780" s="119"/>
    </row>
    <row r="781" spans="1:8" ht="12.75">
      <c r="A781" s="187" t="s">
        <v>243</v>
      </c>
      <c r="B781" s="119"/>
      <c r="C781" s="119"/>
      <c r="D781" s="120"/>
      <c r="E781" s="119"/>
      <c r="F781" s="119"/>
      <c r="G781" s="119"/>
      <c r="H781" s="123">
        <f>SUM(E84,F780,-G780)</f>
        <v>64769310</v>
      </c>
    </row>
    <row r="786" spans="9:12" ht="12.75">
      <c r="I786" s="122"/>
      <c r="J786" s="122"/>
      <c r="K786" s="122"/>
      <c r="L786" s="122"/>
    </row>
  </sheetData>
  <mergeCells count="16">
    <mergeCell ref="A42:A44"/>
    <mergeCell ref="A72:A73"/>
    <mergeCell ref="A5:H5"/>
    <mergeCell ref="A22:A25"/>
    <mergeCell ref="A12:A13"/>
    <mergeCell ref="A15:A16"/>
    <mergeCell ref="A87:A88"/>
    <mergeCell ref="A90:A95"/>
    <mergeCell ref="A97:A98"/>
    <mergeCell ref="B23:B25"/>
    <mergeCell ref="B43:B44"/>
    <mergeCell ref="B94:B95"/>
    <mergeCell ref="B91:B92"/>
    <mergeCell ref="A82:D82"/>
    <mergeCell ref="A83:H83"/>
    <mergeCell ref="A32:A33"/>
  </mergeCells>
  <printOptions/>
  <pageMargins left="0.6" right="0.24" top="0.36" bottom="0.41" header="0.18" footer="0.16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G2" sqref="G2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6.125" style="0" customWidth="1"/>
    <col min="4" max="4" width="25.25390625" style="0" customWidth="1"/>
    <col min="5" max="5" width="10.125" style="0" bestFit="1" customWidth="1"/>
    <col min="6" max="6" width="10.375" style="0" customWidth="1"/>
    <col min="8" max="8" width="11.375" style="0" customWidth="1"/>
  </cols>
  <sheetData>
    <row r="1" spans="1:8" ht="22.5">
      <c r="A1" s="11"/>
      <c r="B1" s="21" t="s">
        <v>184</v>
      </c>
      <c r="C1" s="12"/>
      <c r="D1" s="8" t="s">
        <v>63</v>
      </c>
      <c r="E1" s="2">
        <v>123253</v>
      </c>
      <c r="F1" s="2">
        <f>SUM(F4:F4)</f>
        <v>11439</v>
      </c>
      <c r="G1" s="2">
        <f>SUM(G4:G4)</f>
        <v>0</v>
      </c>
      <c r="H1" s="61">
        <f>SUM(E1:F1,-IF(ISNUMBER(G1),G1,0))</f>
        <v>134692</v>
      </c>
    </row>
    <row r="2" spans="1:8" ht="12.75">
      <c r="A2" s="16"/>
      <c r="B2" s="17"/>
      <c r="C2" s="12">
        <v>3020</v>
      </c>
      <c r="D2" s="66"/>
      <c r="E2" s="2"/>
      <c r="F2" s="2"/>
      <c r="G2" s="2">
        <v>24800</v>
      </c>
      <c r="H2" s="61"/>
    </row>
    <row r="3" spans="1:8" ht="12.75">
      <c r="A3" s="16"/>
      <c r="B3" s="18"/>
      <c r="C3" s="12">
        <v>4210</v>
      </c>
      <c r="D3" s="66"/>
      <c r="E3" s="2"/>
      <c r="F3" s="2"/>
      <c r="G3" s="2"/>
      <c r="H3" s="61"/>
    </row>
    <row r="4" spans="1:8" ht="12.75">
      <c r="A4" s="23"/>
      <c r="B4" s="18"/>
      <c r="C4" s="12">
        <v>4300</v>
      </c>
      <c r="D4" s="19" t="s">
        <v>21</v>
      </c>
      <c r="E4" s="3">
        <v>80006</v>
      </c>
      <c r="F4" s="3">
        <v>11439</v>
      </c>
      <c r="G4" s="3">
        <v>0</v>
      </c>
      <c r="H4" s="62">
        <f>SUM(E4:F4,-IF(ISNUMBER(G4),G4,0))</f>
        <v>91445</v>
      </c>
    </row>
    <row r="5" spans="1:8" ht="12.75">
      <c r="A5" s="68"/>
      <c r="B5" s="69"/>
      <c r="C5" s="12">
        <v>4410</v>
      </c>
      <c r="D5" s="67"/>
      <c r="E5" s="67"/>
      <c r="F5" s="67"/>
      <c r="G5" s="67"/>
      <c r="H5" s="6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Grazyna</cp:lastModifiedBy>
  <cp:lastPrinted>2008-01-29T12:53:43Z</cp:lastPrinted>
  <dcterms:created xsi:type="dcterms:W3CDTF">2004-06-11T06:37:11Z</dcterms:created>
  <dcterms:modified xsi:type="dcterms:W3CDTF">2008-01-29T13:20:18Z</dcterms:modified>
  <cp:category/>
  <cp:version/>
  <cp:contentType/>
  <cp:contentStatus/>
</cp:coreProperties>
</file>