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2"/>
  </bookViews>
  <sheets>
    <sheet name="par dochody" sheetId="1" r:id="rId1"/>
    <sheet name="par wydatki" sheetId="2" r:id="rId2"/>
    <sheet name="zał 1" sheetId="3" r:id="rId3"/>
    <sheet name="Arkusz1" sheetId="4" r:id="rId4"/>
  </sheets>
  <definedNames>
    <definedName name="_xlnm.Print_Titles" localSheetId="2">'zał 1'!$7:$8</definedName>
  </definedNames>
  <calcPr fullCalcOnLoad="1"/>
</workbook>
</file>

<file path=xl/sharedStrings.xml><?xml version="1.0" encoding="utf-8"?>
<sst xmlns="http://schemas.openxmlformats.org/spreadsheetml/2006/main" count="1449" uniqueCount="319">
  <si>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</si>
  <si>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</si>
  <si>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</si>
  <si>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</si>
  <si>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</si>
  <si>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</si>
  <si>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</si>
  <si>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</si>
  <si>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</si>
  <si>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</si>
  <si>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</si>
  <si>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</si>
  <si>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</si>
  <si>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</si>
  <si>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BUDŻET POWIATU IŁAWSKIEGO PO ZMIANACH</t>
  </si>
  <si>
    <t>WYDATKI BUDŻETOWE PO ZMIANACH - OGÓŁEM</t>
  </si>
  <si>
    <t>Paragraf</t>
  </si>
  <si>
    <t xml:space="preserve">            Załącznik Nr 1</t>
  </si>
  <si>
    <t>801</t>
  </si>
  <si>
    <t>Oświata i wychowanie</t>
  </si>
  <si>
    <t>80130</t>
  </si>
  <si>
    <t>852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</si>
  <si>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</si>
  <si>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</si>
  <si>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</si>
  <si>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</si>
  <si>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</si>
  <si>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</si>
  <si>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</si>
  <si>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</si>
  <si>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</si>
  <si>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</si>
  <si>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</si>
  <si>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750</t>
  </si>
  <si>
    <t>Szpitale ogólne</t>
  </si>
  <si>
    <t>POMOC  SPOŁECZNA</t>
  </si>
  <si>
    <t>Placówki opiekuńczo-wychowawcze</t>
  </si>
  <si>
    <t>Szkolne Schronisko Młodzieżowe</t>
  </si>
  <si>
    <t>ADMINISTRACJA PUBLICZNA</t>
  </si>
  <si>
    <t>Urzędy Wojewódzkie</t>
  </si>
  <si>
    <t>Starostwa Powiatowe</t>
  </si>
  <si>
    <t>Komisje Poborowe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</si>
  <si>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</si>
  <si>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</si>
  <si>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</si>
  <si>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</si>
  <si>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</si>
  <si>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</si>
  <si>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</si>
  <si>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</si>
  <si>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Pomoc społeczna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</si>
  <si>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</si>
  <si>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</si>
  <si>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</si>
  <si>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</si>
  <si>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</si>
  <si>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</si>
  <si>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</si>
  <si>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Pomoc materialna dla studentów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</si>
  <si>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</si>
  <si>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</si>
  <si>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</si>
  <si>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</si>
  <si>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</si>
  <si>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</si>
  <si>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</si>
  <si>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</si>
  <si>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</si>
  <si>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Stypendia dla uczniów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</si>
  <si>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</si>
  <si>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</si>
  <si>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</si>
  <si>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</si>
  <si>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</si>
  <si>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</si>
  <si>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</si>
  <si>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</si>
  <si>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</si>
  <si>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</si>
  <si>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</si>
  <si>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</si>
  <si>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</si>
  <si>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</si>
  <si>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</si>
  <si>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</si>
  <si>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Treść</t>
  </si>
  <si>
    <t>Kwota w zł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</si>
  <si>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</si>
  <si>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</si>
  <si>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</si>
  <si>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</si>
  <si>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</si>
  <si>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</si>
  <si>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</si>
  <si>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</si>
  <si>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</si>
  <si>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</si>
  <si>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</si>
  <si>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</si>
  <si>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</si>
  <si>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</si>
  <si>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</si>
  <si>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</si>
  <si>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</si>
  <si>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</si>
  <si>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</si>
  <si>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</si>
  <si>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</si>
  <si>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</si>
  <si>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</si>
  <si>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</si>
  <si>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</si>
  <si>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</si>
  <si>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</si>
  <si>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 xml:space="preserve">3 000,00 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</si>
  <si>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</si>
  <si>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</si>
  <si>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</si>
  <si>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</si>
  <si>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Dotacje celowe przekazane do samorządu województwa na inwestycje i zakupy inwestycyjne realizowane na podstawie porozumień między j.s.t.</t>
  </si>
  <si>
    <t>Komisje poborowe</t>
  </si>
  <si>
    <t>Promocja jednostek samorządu terytorialnego</t>
  </si>
  <si>
    <t>Dotacja celowa z budżetu na finansowanie lub dofinansowanie zadań zleconych do realizacji stowarzyszeniom</t>
  </si>
  <si>
    <t>BEZPIECZEŃSTWO PUBLICZNE</t>
  </si>
  <si>
    <t>I OCHRONA PRZECIWPOŻAROWA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</si>
  <si>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</si>
  <si>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</si>
  <si>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</si>
  <si>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</si>
  <si>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</si>
  <si>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</si>
  <si>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</si>
  <si>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</si>
  <si>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</si>
  <si>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</si>
  <si>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</si>
  <si>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</si>
  <si>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</si>
  <si>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</si>
  <si>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</si>
  <si>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</si>
  <si>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</si>
  <si>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</si>
  <si>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Zakup pomocy naukowych, dydaktycznych</t>
  </si>
  <si>
    <t>i książek</t>
  </si>
  <si>
    <t>Licea Ogólnokształcące</t>
  </si>
  <si>
    <t>Dotacja podmiotowa z budżetu dla niepublicznej jednostki systemu oświaty</t>
  </si>
  <si>
    <t>Licea Profilowane</t>
  </si>
  <si>
    <t>Szkoły Zawodowe</t>
  </si>
  <si>
    <t xml:space="preserve">Zakup pomocy naukowych, dydaktycznych </t>
  </si>
  <si>
    <t>Szkoły Zawodowe Specjalne</t>
  </si>
  <si>
    <t>Nagrody i wydatki osobowe niezaliczone do wynagrodzeń</t>
  </si>
  <si>
    <t>SZKOLNICTWO WYŻSZE</t>
  </si>
  <si>
    <t>Stypendia i zasiłki dla studentów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</si>
  <si>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</si>
  <si>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</si>
  <si>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</si>
  <si>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</si>
  <si>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</si>
  <si>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</si>
  <si>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</si>
  <si>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</si>
  <si>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</si>
  <si>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</si>
  <si>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</si>
  <si>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</si>
  <si>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</si>
  <si>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</si>
  <si>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</si>
  <si>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</si>
  <si>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 xml:space="preserve"> i książek </t>
  </si>
  <si>
    <t>Szkolne schroniska młodzieżowe</t>
  </si>
  <si>
    <t>Wydatki osobowe niezliczone do wynagrodzeń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</si>
  <si>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</si>
  <si>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</si>
  <si>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</si>
  <si>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</si>
  <si>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</si>
  <si>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</si>
  <si>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</si>
  <si>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WYDATKI OGÓŁEM</t>
  </si>
  <si>
    <t>Plan na rok 2007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</si>
  <si>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</si>
  <si>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</si>
  <si>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 xml:space="preserve">Środki otrzymane od pozostałych jedn. zal. do sektora finansów publicznych na realizację zadań bieżących jedn. zal. do sektora finansów publicznych </t>
  </si>
  <si>
    <t>Środki na dofinansowanie inwestycji pozyskane z innych źródeł</t>
  </si>
  <si>
    <t xml:space="preserve">Wpływy ze sprzedaży składników majątkowych </t>
  </si>
  <si>
    <t>Prace geodezyjne i kartograficzne (nieinwestycyjne)</t>
  </si>
  <si>
    <t>Dotacje celowe otrzymane z budżetu państwa za zadania bieżące z zakresu administracji rządowej oraz inne zadania zlecone ustawami realizowane przez powiat</t>
  </si>
  <si>
    <t>Wpływy z opłaty komunikacyjnej</t>
  </si>
  <si>
    <t>Dochody jednostek samorządu terytorialnego związane z realizacją zadań z zakresu administracji rządowej oraz innych zadań zleconych ustawami</t>
  </si>
  <si>
    <t>DOCHODY OD OSÓB PRAWNYCH, OD OSÓB FIZYCZNYCH I OD INNYCH JEDNOSTEK NIEPOSIADAJĄCYCH OSOBOWOŚCI PRAWWNEJ ORAZ WYDATKI ZWIĄZANE Z ICH POBOREM</t>
  </si>
  <si>
    <t>Udziały powiatów w podatkach stanowiących dochód budżetu państwa</t>
  </si>
  <si>
    <t>Podatek dochodowy od osób fizycznych</t>
  </si>
  <si>
    <t>Podatek dochodowy od osób prawnych</t>
  </si>
  <si>
    <t>Część wyrównawcza subwencji ogólnej dla powiatów</t>
  </si>
  <si>
    <t>Różne rozliczenia finansowe</t>
  </si>
  <si>
    <t>Część równoważąca subwencji ogólnej dla powiatów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</si>
  <si>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</si>
  <si>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</si>
  <si>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</si>
  <si>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</si>
  <si>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</si>
  <si>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Wpływy od rodziców z tytułu odpłatności za utrzymanie dzieci (wychowanków) w placówkach opiekuńczo-wychowawczych</t>
  </si>
  <si>
    <t>Dotacje celowe otrzymane z powiatu na zadania bieżące realizowane na podstawie porozumień (umów) miedzy jednostkami samorządu terytorialnego</t>
  </si>
  <si>
    <t>Powiatowe Centra Pomocy Rodzinie</t>
  </si>
  <si>
    <t>Powiatowe Urzędy Pracy</t>
  </si>
  <si>
    <t>Środki Funduszu Pracy przekazane powiatom z przeznaczeniem na finansowanie kosztów wynagrodzenia i składek na ubezpieczenia społeczne pracowników powiatowego urzędu pracy</t>
  </si>
  <si>
    <t>Specjalne Ośrodki Szkolno-Wychowawcze</t>
  </si>
  <si>
    <t xml:space="preserve">                   DOCHODY – OGÓŁEM</t>
  </si>
  <si>
    <r>
      <t xml:space="preserve">                   </t>
    </r>
    <r>
      <rPr>
        <b/>
        <sz val="11"/>
        <color indexed="8"/>
        <rFont val="Arial"/>
        <family val="2"/>
      </rPr>
      <t>w tym:</t>
    </r>
  </si>
  <si>
    <t>1.</t>
  </si>
  <si>
    <t xml:space="preserve">Dotacje celowe </t>
  </si>
  <si>
    <t>na zadania zlecone</t>
  </si>
  <si>
    <t xml:space="preserve">na zadania własne </t>
  </si>
  <si>
    <t xml:space="preserve">na podstawie porozumień między jednostkami samorządu terytorialnego </t>
  </si>
  <si>
    <t>na podstawie porozumień z organami administracji rządowej</t>
  </si>
  <si>
    <t>2.</t>
  </si>
  <si>
    <t>Pozostałe dotacje</t>
  </si>
  <si>
    <t>3.</t>
  </si>
  <si>
    <t>Środki pozyskane z innych źródeł</t>
  </si>
  <si>
    <t>80146</t>
  </si>
  <si>
    <t>854</t>
  </si>
  <si>
    <t>75020</t>
  </si>
  <si>
    <t>75411</t>
  </si>
  <si>
    <t>85201</t>
  </si>
  <si>
    <t>85218</t>
  </si>
  <si>
    <t>754</t>
  </si>
  <si>
    <t>60014</t>
  </si>
  <si>
    <t>600</t>
  </si>
  <si>
    <t>700</t>
  </si>
  <si>
    <t>70005</t>
  </si>
  <si>
    <t>75414</t>
  </si>
  <si>
    <t>Uposażenia i świadczenia pieniężne wypłacane przez okres roku żołnierzom i funkcjonariuszom zwolnionym ze służby</t>
  </si>
  <si>
    <t>2110</t>
  </si>
  <si>
    <t>85295</t>
  </si>
  <si>
    <t>851</t>
  </si>
  <si>
    <t>2310</t>
  </si>
  <si>
    <t>85202</t>
  </si>
  <si>
    <t>0970</t>
  </si>
  <si>
    <t>2130</t>
  </si>
  <si>
    <t>80120</t>
  </si>
  <si>
    <t>85204</t>
  </si>
  <si>
    <t>85220</t>
  </si>
  <si>
    <t>853</t>
  </si>
  <si>
    <t>85311</t>
  </si>
  <si>
    <t>0830</t>
  </si>
  <si>
    <t>85156</t>
  </si>
  <si>
    <t>85203</t>
  </si>
  <si>
    <t>010</t>
  </si>
  <si>
    <t>01005</t>
  </si>
  <si>
    <t>75019</t>
  </si>
  <si>
    <t>80195</t>
  </si>
  <si>
    <t>85410</t>
  </si>
  <si>
    <t>80140</t>
  </si>
  <si>
    <t>Składki na ubezpieczenie zdrowotne</t>
  </si>
  <si>
    <t>Rehabilitacja zawodowa i społeczna osób niepełnosprawnych</t>
  </si>
  <si>
    <t>Dotacja podmiotowa z budżetu dla jednostek niezaliczanych do sektora finansów publicznych</t>
  </si>
  <si>
    <t>85403</t>
  </si>
  <si>
    <t>710</t>
  </si>
  <si>
    <t>71015</t>
  </si>
  <si>
    <t>85333</t>
  </si>
  <si>
    <t>80102</t>
  </si>
  <si>
    <t>80111</t>
  </si>
  <si>
    <t>80134</t>
  </si>
  <si>
    <t>85401</t>
  </si>
  <si>
    <t>85417</t>
  </si>
  <si>
    <t>6410</t>
  </si>
  <si>
    <t>Dotacje celowe otrzymane z budżetu państwa na inwestycje i zakupy inwestycyjne z zakresu administracji rządowej oraz inne zadania zlecone ustawami realizowane przez powiat</t>
  </si>
  <si>
    <t>85141</t>
  </si>
  <si>
    <t>Ratownictwo medyczne</t>
  </si>
  <si>
    <t>Dotacje celowe z budżetu na finansowanie lub dofinansowanie kosztów realizacji inwestycji i zakupów inwestycyjnych innych jednostek sektora finansów publicznych</t>
  </si>
  <si>
    <t>71013</t>
  </si>
  <si>
    <t>0420</t>
  </si>
  <si>
    <t>6610</t>
  </si>
  <si>
    <t>2705</t>
  </si>
  <si>
    <t>0570</t>
  </si>
  <si>
    <t>0920</t>
  </si>
  <si>
    <t>85407</t>
  </si>
  <si>
    <t>2440</t>
  </si>
  <si>
    <t>75075</t>
  </si>
  <si>
    <t>80123</t>
  </si>
  <si>
    <t>803</t>
  </si>
  <si>
    <t>80309</t>
  </si>
  <si>
    <t>85406</t>
  </si>
  <si>
    <t>85495</t>
  </si>
  <si>
    <t>921</t>
  </si>
  <si>
    <t>92105</t>
  </si>
  <si>
    <t>926</t>
  </si>
  <si>
    <t>92695</t>
  </si>
  <si>
    <t>80110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</si>
  <si>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</si>
  <si>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</si>
  <si>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</si>
  <si>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Grzywny, mandaty i inne kary pieniężne od osób fizycznych</t>
  </si>
  <si>
    <t>Dotacje otrzymane z funduszy celowych na realizację zadań bieżących jednostek sektora finansów publicznych</t>
  </si>
  <si>
    <t>Nagrody o charakterze szczególnym niezaliczone do wynagrodzeń</t>
  </si>
  <si>
    <t>0870</t>
  </si>
  <si>
    <t>0590</t>
  </si>
  <si>
    <t>2360</t>
  </si>
  <si>
    <t>75801</t>
  </si>
  <si>
    <t>2920</t>
  </si>
  <si>
    <t>75814</t>
  </si>
  <si>
    <t>2120</t>
  </si>
  <si>
    <t>2708</t>
  </si>
  <si>
    <t>Wpływy z opłat za koncesje i licencje</t>
  </si>
  <si>
    <t>Różne rozliczenia</t>
  </si>
  <si>
    <t>Dotacje celowe otrzymane z budżetu państwa na zadania bieżące realizowane przez powiat na podstawie porozumień z organami administracji rządowej</t>
  </si>
  <si>
    <t>757</t>
  </si>
  <si>
    <t>75704</t>
  </si>
  <si>
    <t>85111</t>
  </si>
  <si>
    <t>85446</t>
  </si>
  <si>
    <t xml:space="preserve">            do Uchwały Rady Powiatu Nr XIII/        /07</t>
  </si>
  <si>
    <t xml:space="preserve">            z dnia 29 listopada 2007 roku</t>
  </si>
  <si>
    <t>Pozostałe podatki na rzecz budżetów jednostek samorządu terytorialnego</t>
  </si>
  <si>
    <t>Odsetki od nieterminowych wpłat z tytułu pozostałych podatków i opłat</t>
  </si>
  <si>
    <t>Pokrycie ujemnego wyniku finansowego i przejętych zobowiązań po likwidowanych i przekształcanych jednostkach zaliczanych do sektora finansów publicznych</t>
  </si>
  <si>
    <t>Opłaty za administrowanie i czynsze za budynki, lokale i pomieszczenia garażowe</t>
  </si>
  <si>
    <t>Opłata z tytułu zakupu usług telekomunikacyjnych telefonii stacjonarnej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</si>
</sst>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2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right" wrapText="1"/>
    </xf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8" fillId="0" borderId="2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right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5" xfId="0" applyFont="1" applyBorder="1" applyAlignment="1">
      <alignment horizontal="right" wrapText="1"/>
    </xf>
    <xf numFmtId="4" fontId="16" fillId="0" borderId="15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4" fontId="16" fillId="0" borderId="15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5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0" fontId="14" fillId="0" borderId="1" xfId="0" applyFont="1" applyBorder="1" applyAlignment="1">
      <alignment wrapText="1"/>
    </xf>
    <xf numFmtId="49" fontId="20" fillId="0" borderId="3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1" fillId="0" borderId="28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8" fillId="0" borderId="28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4" fontId="15" fillId="0" borderId="23" xfId="0" applyNumberFormat="1" applyFont="1" applyBorder="1" applyAlignment="1">
      <alignment horizontal="right" wrapText="1"/>
    </xf>
    <xf numFmtId="4" fontId="15" fillId="0" borderId="14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center" wrapText="1"/>
    </xf>
    <xf numFmtId="4" fontId="16" fillId="0" borderId="23" xfId="0" applyNumberFormat="1" applyFont="1" applyBorder="1" applyAlignment="1">
      <alignment horizontal="right" wrapText="1"/>
    </xf>
    <xf numFmtId="4" fontId="16" fillId="0" borderId="14" xfId="0" applyNumberFormat="1" applyFont="1" applyBorder="1" applyAlignment="1">
      <alignment horizontal="right" wrapText="1"/>
    </xf>
    <xf numFmtId="0" fontId="19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002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002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002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002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002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002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104">
      <selection activeCell="D107" sqref="D107"/>
    </sheetView>
  </sheetViews>
  <sheetFormatPr defaultColWidth="9.00390625" defaultRowHeight="12.75"/>
  <cols>
    <col min="4" max="4" width="37.75390625" style="75" customWidth="1"/>
    <col min="5" max="5" width="14.25390625" style="0" bestFit="1" customWidth="1"/>
  </cols>
  <sheetData>
    <row r="1" spans="1:5" ht="24.75" thickBot="1">
      <c r="A1" s="46" t="s">
        <v>0</v>
      </c>
      <c r="B1" s="47" t="s">
        <v>1</v>
      </c>
      <c r="C1" s="47" t="s">
        <v>16</v>
      </c>
      <c r="D1" s="48" t="s">
        <v>85</v>
      </c>
      <c r="E1" s="49" t="s">
        <v>181</v>
      </c>
    </row>
    <row r="2" spans="1:5" ht="16.5" thickBot="1">
      <c r="A2" s="50">
        <v>1</v>
      </c>
      <c r="B2" s="51">
        <v>2</v>
      </c>
      <c r="C2" s="51">
        <v>3</v>
      </c>
      <c r="D2" s="61">
        <v>4</v>
      </c>
      <c r="E2" s="52">
        <v>5</v>
      </c>
    </row>
    <row r="3" spans="1:5" ht="16.5" thickBot="1">
      <c r="A3" s="53">
        <v>10</v>
      </c>
      <c r="B3" s="54"/>
      <c r="C3" s="54"/>
      <c r="D3" s="73" t="s">
        <v>87</v>
      </c>
      <c r="E3" s="55">
        <v>35000</v>
      </c>
    </row>
    <row r="4" spans="1:5" ht="48" thickBot="1">
      <c r="A4" s="56"/>
      <c r="B4" s="54">
        <v>1005</v>
      </c>
      <c r="C4" s="54"/>
      <c r="D4" s="73" t="s">
        <v>182</v>
      </c>
      <c r="E4" s="55">
        <v>35000</v>
      </c>
    </row>
    <row r="5" spans="1:5" ht="75.75" thickBot="1">
      <c r="A5" s="53"/>
      <c r="B5" s="54"/>
      <c r="C5" s="54">
        <v>2110</v>
      </c>
      <c r="D5" s="74" t="s">
        <v>183</v>
      </c>
      <c r="E5" s="57">
        <v>35000</v>
      </c>
    </row>
    <row r="6" spans="1:5" ht="16.5" thickBot="1">
      <c r="A6" s="53">
        <v>20</v>
      </c>
      <c r="B6" s="54"/>
      <c r="C6" s="54"/>
      <c r="D6" s="73" t="s">
        <v>90</v>
      </c>
      <c r="E6" s="55">
        <v>469000</v>
      </c>
    </row>
    <row r="7" spans="1:5" ht="16.5" thickBot="1">
      <c r="A7" s="56"/>
      <c r="B7" s="54">
        <v>2001</v>
      </c>
      <c r="C7" s="54"/>
      <c r="D7" s="73" t="s">
        <v>70</v>
      </c>
      <c r="E7" s="55">
        <v>469000</v>
      </c>
    </row>
    <row r="8" spans="1:5" ht="75.75" thickBot="1">
      <c r="A8" s="53"/>
      <c r="B8" s="54"/>
      <c r="C8" s="54">
        <v>2460</v>
      </c>
      <c r="D8" s="74" t="s">
        <v>184</v>
      </c>
      <c r="E8" s="57">
        <v>469000</v>
      </c>
    </row>
    <row r="9" spans="1:5" ht="16.5" thickBot="1">
      <c r="A9" s="53">
        <v>600</v>
      </c>
      <c r="B9" s="54"/>
      <c r="C9" s="54"/>
      <c r="D9" s="73" t="s">
        <v>92</v>
      </c>
      <c r="E9" s="55">
        <v>2102000</v>
      </c>
    </row>
    <row r="10" spans="1:5" ht="16.5" thickBot="1">
      <c r="A10" s="56"/>
      <c r="B10" s="54">
        <v>60014</v>
      </c>
      <c r="C10" s="54"/>
      <c r="D10" s="73" t="s">
        <v>71</v>
      </c>
      <c r="E10" s="55">
        <v>2102000</v>
      </c>
    </row>
    <row r="11" spans="1:5" ht="15.75" thickBot="1">
      <c r="A11" s="56"/>
      <c r="B11" s="58"/>
      <c r="C11" s="54">
        <v>920</v>
      </c>
      <c r="D11" s="74" t="s">
        <v>80</v>
      </c>
      <c r="E11" s="57">
        <v>2000</v>
      </c>
    </row>
    <row r="12" spans="1:5" ht="30.75" thickBot="1">
      <c r="A12" s="53"/>
      <c r="B12" s="54"/>
      <c r="C12" s="54">
        <v>6298</v>
      </c>
      <c r="D12" s="74" t="s">
        <v>185</v>
      </c>
      <c r="E12" s="57">
        <v>2100000</v>
      </c>
    </row>
    <row r="13" spans="1:5" ht="16.5" thickBot="1">
      <c r="A13" s="53">
        <v>700</v>
      </c>
      <c r="B13" s="54"/>
      <c r="C13" s="54"/>
      <c r="D13" s="73" t="s">
        <v>104</v>
      </c>
      <c r="E13" s="55">
        <v>391553</v>
      </c>
    </row>
    <row r="14" spans="1:5" ht="32.25" thickBot="1">
      <c r="A14" s="56"/>
      <c r="B14" s="54">
        <v>70005</v>
      </c>
      <c r="C14" s="54"/>
      <c r="D14" s="73" t="s">
        <v>56</v>
      </c>
      <c r="E14" s="55">
        <v>391553</v>
      </c>
    </row>
    <row r="15" spans="1:5" ht="15.75" thickBot="1">
      <c r="A15" s="56"/>
      <c r="B15" s="58"/>
      <c r="C15" s="54">
        <v>830</v>
      </c>
      <c r="D15" s="74" t="s">
        <v>82</v>
      </c>
      <c r="E15" s="57">
        <v>5763</v>
      </c>
    </row>
    <row r="16" spans="1:5" ht="30.75" thickBot="1">
      <c r="A16" s="56"/>
      <c r="B16" s="58"/>
      <c r="C16" s="54">
        <v>870</v>
      </c>
      <c r="D16" s="74" t="s">
        <v>186</v>
      </c>
      <c r="E16" s="57">
        <v>365790</v>
      </c>
    </row>
    <row r="17" spans="1:5" ht="75.75" thickBot="1">
      <c r="A17" s="53"/>
      <c r="B17" s="54"/>
      <c r="C17" s="54">
        <v>2110</v>
      </c>
      <c r="D17" s="74" t="s">
        <v>183</v>
      </c>
      <c r="E17" s="57">
        <v>20000</v>
      </c>
    </row>
    <row r="18" spans="1:5" ht="16.5" thickBot="1">
      <c r="A18" s="53">
        <v>710</v>
      </c>
      <c r="B18" s="54"/>
      <c r="C18" s="54"/>
      <c r="D18" s="73" t="s">
        <v>105</v>
      </c>
      <c r="E18" s="55">
        <v>265253</v>
      </c>
    </row>
    <row r="19" spans="1:5" ht="32.25" thickBot="1">
      <c r="A19" s="56"/>
      <c r="B19" s="54">
        <v>71013</v>
      </c>
      <c r="C19" s="54"/>
      <c r="D19" s="73" t="s">
        <v>187</v>
      </c>
      <c r="E19" s="55">
        <v>40000</v>
      </c>
    </row>
    <row r="20" spans="1:5" ht="75.75" thickBot="1">
      <c r="A20" s="56"/>
      <c r="B20" s="54"/>
      <c r="C20" s="54">
        <v>2110</v>
      </c>
      <c r="D20" s="74" t="s">
        <v>183</v>
      </c>
      <c r="E20" s="57">
        <v>40000</v>
      </c>
    </row>
    <row r="21" spans="1:5" ht="32.25" thickBot="1">
      <c r="A21" s="56"/>
      <c r="B21" s="54">
        <v>71014</v>
      </c>
      <c r="C21" s="54"/>
      <c r="D21" s="73" t="s">
        <v>107</v>
      </c>
      <c r="E21" s="55">
        <v>9000</v>
      </c>
    </row>
    <row r="22" spans="1:5" ht="75.75" thickBot="1">
      <c r="A22" s="53"/>
      <c r="B22" s="54"/>
      <c r="C22" s="54">
        <v>2110</v>
      </c>
      <c r="D22" s="74" t="s">
        <v>188</v>
      </c>
      <c r="E22" s="57">
        <v>9000</v>
      </c>
    </row>
    <row r="23" spans="1:5" ht="24.75" thickBot="1">
      <c r="A23" s="59" t="s">
        <v>0</v>
      </c>
      <c r="B23" s="60" t="s">
        <v>1</v>
      </c>
      <c r="C23" s="60" t="s">
        <v>16</v>
      </c>
      <c r="D23" s="61" t="s">
        <v>85</v>
      </c>
      <c r="E23" s="52" t="s">
        <v>181</v>
      </c>
    </row>
    <row r="24" spans="1:5" ht="16.5" thickBot="1">
      <c r="A24" s="50">
        <v>1</v>
      </c>
      <c r="B24" s="51">
        <v>2</v>
      </c>
      <c r="C24" s="51">
        <v>3</v>
      </c>
      <c r="D24" s="61">
        <v>4</v>
      </c>
      <c r="E24" s="52">
        <v>5</v>
      </c>
    </row>
    <row r="25" spans="1:5" ht="16.5" thickBot="1">
      <c r="A25" s="62">
        <v>710</v>
      </c>
      <c r="B25" s="54">
        <v>71015</v>
      </c>
      <c r="C25" s="54"/>
      <c r="D25" s="73" t="s">
        <v>108</v>
      </c>
      <c r="E25" s="55">
        <v>216253</v>
      </c>
    </row>
    <row r="26" spans="1:5" ht="75.75" thickBot="1">
      <c r="A26" s="53"/>
      <c r="B26" s="54"/>
      <c r="C26" s="54">
        <v>2110</v>
      </c>
      <c r="D26" s="74" t="s">
        <v>183</v>
      </c>
      <c r="E26" s="57">
        <v>216253</v>
      </c>
    </row>
    <row r="27" spans="1:5" ht="16.5" thickBot="1">
      <c r="A27" s="53">
        <v>750</v>
      </c>
      <c r="B27" s="54"/>
      <c r="C27" s="54"/>
      <c r="D27" s="73" t="s">
        <v>38</v>
      </c>
      <c r="E27" s="55">
        <v>1896093</v>
      </c>
    </row>
    <row r="28" spans="1:5" ht="16.5" thickBot="1">
      <c r="A28" s="56"/>
      <c r="B28" s="54">
        <v>75011</v>
      </c>
      <c r="C28" s="54"/>
      <c r="D28" s="73" t="s">
        <v>39</v>
      </c>
      <c r="E28" s="55">
        <v>204542</v>
      </c>
    </row>
    <row r="29" spans="1:5" ht="75.75" thickBot="1">
      <c r="A29" s="56"/>
      <c r="B29" s="54"/>
      <c r="C29" s="54">
        <v>2110</v>
      </c>
      <c r="D29" s="74" t="s">
        <v>183</v>
      </c>
      <c r="E29" s="57">
        <v>204542</v>
      </c>
    </row>
    <row r="30" spans="1:5" ht="16.5" thickBot="1">
      <c r="A30" s="56"/>
      <c r="B30" s="54">
        <v>75020</v>
      </c>
      <c r="C30" s="54"/>
      <c r="D30" s="73" t="s">
        <v>40</v>
      </c>
      <c r="E30" s="55">
        <v>1663551</v>
      </c>
    </row>
    <row r="31" spans="1:5" ht="15.75" thickBot="1">
      <c r="A31" s="56"/>
      <c r="B31" s="58"/>
      <c r="C31" s="54">
        <v>420</v>
      </c>
      <c r="D31" s="74" t="s">
        <v>189</v>
      </c>
      <c r="E31" s="57">
        <v>1320000</v>
      </c>
    </row>
    <row r="32" spans="1:5" ht="15.75" thickBot="1">
      <c r="A32" s="56"/>
      <c r="B32" s="58"/>
      <c r="C32" s="54">
        <v>830</v>
      </c>
      <c r="D32" s="74" t="s">
        <v>82</v>
      </c>
      <c r="E32" s="57">
        <v>105793</v>
      </c>
    </row>
    <row r="33" spans="1:5" ht="75.75" thickBot="1">
      <c r="A33" s="56"/>
      <c r="B33" s="54"/>
      <c r="C33" s="54">
        <v>2360</v>
      </c>
      <c r="D33" s="74" t="s">
        <v>190</v>
      </c>
      <c r="E33" s="57">
        <v>237758</v>
      </c>
    </row>
    <row r="34" spans="1:5" ht="16.5" thickBot="1">
      <c r="A34" s="56"/>
      <c r="B34" s="54">
        <v>75045</v>
      </c>
      <c r="C34" s="54"/>
      <c r="D34" s="73" t="s">
        <v>41</v>
      </c>
      <c r="E34" s="55">
        <v>28000</v>
      </c>
    </row>
    <row r="35" spans="1:5" ht="75.75" thickBot="1">
      <c r="A35" s="53"/>
      <c r="B35" s="54"/>
      <c r="C35" s="54">
        <v>2110</v>
      </c>
      <c r="D35" s="74" t="s">
        <v>183</v>
      </c>
      <c r="E35" s="57">
        <v>28000</v>
      </c>
    </row>
    <row r="36" spans="1:5" ht="48" thickBot="1">
      <c r="A36" s="53">
        <v>754</v>
      </c>
      <c r="B36" s="54"/>
      <c r="C36" s="54"/>
      <c r="D36" s="73" t="s">
        <v>42</v>
      </c>
      <c r="E36" s="55">
        <v>2244900</v>
      </c>
    </row>
    <row r="37" spans="1:5" ht="32.25" thickBot="1">
      <c r="A37" s="56"/>
      <c r="B37" s="54">
        <v>75411</v>
      </c>
      <c r="C37" s="54"/>
      <c r="D37" s="73" t="s">
        <v>43</v>
      </c>
      <c r="E37" s="55">
        <v>2241900</v>
      </c>
    </row>
    <row r="38" spans="1:5" ht="15.75" thickBot="1">
      <c r="A38" s="56"/>
      <c r="B38" s="58"/>
      <c r="C38" s="54">
        <v>920</v>
      </c>
      <c r="D38" s="74" t="s">
        <v>80</v>
      </c>
      <c r="E38" s="57">
        <v>1900</v>
      </c>
    </row>
    <row r="39" spans="1:5" ht="75.75" thickBot="1">
      <c r="A39" s="56"/>
      <c r="B39" s="54"/>
      <c r="C39" s="54">
        <v>2110</v>
      </c>
      <c r="D39" s="74" t="s">
        <v>183</v>
      </c>
      <c r="E39" s="57">
        <v>2240000</v>
      </c>
    </row>
    <row r="40" spans="1:5" ht="16.5" thickBot="1">
      <c r="A40" s="56"/>
      <c r="B40" s="54">
        <v>75414</v>
      </c>
      <c r="C40" s="54"/>
      <c r="D40" s="73" t="s">
        <v>131</v>
      </c>
      <c r="E40" s="55">
        <v>3000</v>
      </c>
    </row>
    <row r="41" spans="1:5" ht="75.75" thickBot="1">
      <c r="A41" s="53"/>
      <c r="B41" s="54"/>
      <c r="C41" s="54">
        <v>2110</v>
      </c>
      <c r="D41" s="74" t="s">
        <v>183</v>
      </c>
      <c r="E41" s="57">
        <v>3000</v>
      </c>
    </row>
    <row r="42" spans="1:5" ht="126.75" thickBot="1">
      <c r="A42" s="53">
        <v>756</v>
      </c>
      <c r="B42" s="54"/>
      <c r="C42" s="54"/>
      <c r="D42" s="73" t="s">
        <v>191</v>
      </c>
      <c r="E42" s="55">
        <v>8486325</v>
      </c>
    </row>
    <row r="43" spans="1:5" ht="48" thickBot="1">
      <c r="A43" s="56"/>
      <c r="B43" s="54">
        <v>75622</v>
      </c>
      <c r="C43" s="54"/>
      <c r="D43" s="73" t="s">
        <v>192</v>
      </c>
      <c r="E43" s="55">
        <v>8486325</v>
      </c>
    </row>
    <row r="44" spans="1:5" ht="30.75" thickBot="1">
      <c r="A44" s="56"/>
      <c r="B44" s="58"/>
      <c r="C44" s="54">
        <v>10</v>
      </c>
      <c r="D44" s="74" t="s">
        <v>193</v>
      </c>
      <c r="E44" s="57">
        <v>8268325</v>
      </c>
    </row>
    <row r="45" spans="1:5" ht="30.75" thickBot="1">
      <c r="A45" s="53"/>
      <c r="B45" s="54"/>
      <c r="C45" s="54">
        <v>20</v>
      </c>
      <c r="D45" s="74" t="s">
        <v>194</v>
      </c>
      <c r="E45" s="57">
        <v>218000</v>
      </c>
    </row>
    <row r="46" spans="1:5" ht="16.5" thickBot="1">
      <c r="A46" s="53">
        <v>758</v>
      </c>
      <c r="B46" s="54"/>
      <c r="C46" s="54"/>
      <c r="D46" s="73" t="s">
        <v>138</v>
      </c>
      <c r="E46" s="55">
        <v>33240130</v>
      </c>
    </row>
    <row r="47" spans="1:5" ht="48" thickBot="1">
      <c r="A47" s="56"/>
      <c r="B47" s="54">
        <v>75801</v>
      </c>
      <c r="C47" s="54"/>
      <c r="D47" s="73" t="s">
        <v>57</v>
      </c>
      <c r="E47" s="55">
        <v>27748897</v>
      </c>
    </row>
    <row r="48" spans="1:5" ht="30.75" thickBot="1">
      <c r="A48" s="56"/>
      <c r="B48" s="54"/>
      <c r="C48" s="54">
        <v>2920</v>
      </c>
      <c r="D48" s="74" t="s">
        <v>61</v>
      </c>
      <c r="E48" s="57">
        <v>27748897</v>
      </c>
    </row>
    <row r="49" spans="1:5" ht="32.25" thickBot="1">
      <c r="A49" s="56"/>
      <c r="B49" s="54">
        <v>75803</v>
      </c>
      <c r="C49" s="54"/>
      <c r="D49" s="73" t="s">
        <v>195</v>
      </c>
      <c r="E49" s="55">
        <v>3611127</v>
      </c>
    </row>
    <row r="50" spans="1:5" ht="30.75" thickBot="1">
      <c r="A50" s="56"/>
      <c r="B50" s="54"/>
      <c r="C50" s="54">
        <v>2920</v>
      </c>
      <c r="D50" s="74" t="s">
        <v>61</v>
      </c>
      <c r="E50" s="57">
        <v>3611127</v>
      </c>
    </row>
    <row r="51" spans="1:5" ht="16.5" thickBot="1">
      <c r="A51" s="56"/>
      <c r="B51" s="54">
        <v>75814</v>
      </c>
      <c r="C51" s="54"/>
      <c r="D51" s="73" t="s">
        <v>196</v>
      </c>
      <c r="E51" s="55">
        <v>36000</v>
      </c>
    </row>
    <row r="52" spans="1:5" ht="15.75" thickBot="1">
      <c r="A52" s="56"/>
      <c r="B52" s="54"/>
      <c r="C52" s="54">
        <v>920</v>
      </c>
      <c r="D52" s="74" t="s">
        <v>80</v>
      </c>
      <c r="E52" s="57">
        <v>36000</v>
      </c>
    </row>
    <row r="53" spans="1:5" ht="32.25" thickBot="1">
      <c r="A53" s="56"/>
      <c r="B53" s="54">
        <v>75832</v>
      </c>
      <c r="C53" s="54"/>
      <c r="D53" s="73" t="s">
        <v>197</v>
      </c>
      <c r="E53" s="55">
        <v>1844106</v>
      </c>
    </row>
    <row r="54" spans="1:5" ht="30.75" thickBot="1">
      <c r="A54" s="53"/>
      <c r="B54" s="54"/>
      <c r="C54" s="54">
        <v>2920</v>
      </c>
      <c r="D54" s="74" t="s">
        <v>61</v>
      </c>
      <c r="E54" s="57">
        <v>1844106</v>
      </c>
    </row>
    <row r="55" spans="1:5" ht="16.5" thickBot="1">
      <c r="A55" s="53">
        <v>801</v>
      </c>
      <c r="B55" s="54"/>
      <c r="C55" s="54"/>
      <c r="D55" s="73" t="s">
        <v>141</v>
      </c>
      <c r="E55" s="55">
        <v>254256</v>
      </c>
    </row>
    <row r="56" spans="1:5" ht="24.75" thickBot="1">
      <c r="A56" s="59" t="s">
        <v>0</v>
      </c>
      <c r="B56" s="60" t="s">
        <v>1</v>
      </c>
      <c r="C56" s="60" t="s">
        <v>16</v>
      </c>
      <c r="D56" s="61" t="s">
        <v>85</v>
      </c>
      <c r="E56" s="52" t="s">
        <v>181</v>
      </c>
    </row>
    <row r="57" spans="1:5" ht="16.5" thickBot="1">
      <c r="A57" s="50">
        <v>1</v>
      </c>
      <c r="B57" s="51">
        <v>2</v>
      </c>
      <c r="C57" s="51">
        <v>3</v>
      </c>
      <c r="D57" s="61">
        <v>4</v>
      </c>
      <c r="E57" s="52">
        <v>5</v>
      </c>
    </row>
    <row r="58" spans="1:5" ht="16.5" thickBot="1">
      <c r="A58" s="53">
        <v>801</v>
      </c>
      <c r="B58" s="54">
        <v>80102</v>
      </c>
      <c r="C58" s="54"/>
      <c r="D58" s="73" t="s">
        <v>142</v>
      </c>
      <c r="E58" s="55">
        <v>6200</v>
      </c>
    </row>
    <row r="59" spans="1:5" ht="75.75" thickBot="1">
      <c r="A59" s="63"/>
      <c r="B59" s="58"/>
      <c r="C59" s="54">
        <v>750</v>
      </c>
      <c r="D59" s="74" t="s">
        <v>198</v>
      </c>
      <c r="E59" s="57">
        <v>4200</v>
      </c>
    </row>
    <row r="60" spans="1:5" ht="15.75" thickBot="1">
      <c r="A60" s="56"/>
      <c r="B60" s="54"/>
      <c r="C60" s="54">
        <v>920</v>
      </c>
      <c r="D60" s="74" t="s">
        <v>80</v>
      </c>
      <c r="E60" s="57">
        <v>2000</v>
      </c>
    </row>
    <row r="61" spans="1:5" ht="16.5" thickBot="1">
      <c r="A61" s="63"/>
      <c r="B61" s="54">
        <v>80120</v>
      </c>
      <c r="C61" s="54"/>
      <c r="D61" s="73" t="s">
        <v>145</v>
      </c>
      <c r="E61" s="55">
        <v>18070</v>
      </c>
    </row>
    <row r="62" spans="1:5" ht="75.75" thickBot="1">
      <c r="A62" s="63"/>
      <c r="B62" s="58"/>
      <c r="C62" s="54">
        <v>750</v>
      </c>
      <c r="D62" s="74" t="s">
        <v>198</v>
      </c>
      <c r="E62" s="57">
        <v>12070</v>
      </c>
    </row>
    <row r="63" spans="1:5" ht="15.75" thickBot="1">
      <c r="A63" s="63"/>
      <c r="B63" s="58"/>
      <c r="C63" s="54">
        <v>920</v>
      </c>
      <c r="D63" s="74" t="s">
        <v>80</v>
      </c>
      <c r="E63" s="57">
        <v>2000</v>
      </c>
    </row>
    <row r="64" spans="1:5" ht="15.75" thickBot="1">
      <c r="A64" s="56"/>
      <c r="B64" s="54"/>
      <c r="C64" s="54">
        <v>970</v>
      </c>
      <c r="D64" s="74" t="s">
        <v>63</v>
      </c>
      <c r="E64" s="57">
        <v>4000</v>
      </c>
    </row>
    <row r="65" spans="1:5" ht="16.5" thickBot="1">
      <c r="A65" s="56"/>
      <c r="B65" s="54">
        <v>80130</v>
      </c>
      <c r="C65" s="54"/>
      <c r="D65" s="73" t="s">
        <v>22</v>
      </c>
      <c r="E65" s="55">
        <v>188370</v>
      </c>
    </row>
    <row r="66" spans="1:5" ht="75.75" thickBot="1">
      <c r="A66" s="56"/>
      <c r="B66" s="58"/>
      <c r="C66" s="54">
        <v>750</v>
      </c>
      <c r="D66" s="74" t="s">
        <v>198</v>
      </c>
      <c r="E66" s="57">
        <v>98970</v>
      </c>
    </row>
    <row r="67" spans="1:5" ht="15.75" thickBot="1">
      <c r="A67" s="56"/>
      <c r="B67" s="58"/>
      <c r="C67" s="54">
        <v>830</v>
      </c>
      <c r="D67" s="74" t="s">
        <v>82</v>
      </c>
      <c r="E67" s="57">
        <v>25000</v>
      </c>
    </row>
    <row r="68" spans="1:5" ht="15.75" thickBot="1">
      <c r="A68" s="63"/>
      <c r="B68" s="58"/>
      <c r="C68" s="54">
        <v>920</v>
      </c>
      <c r="D68" s="74" t="s">
        <v>80</v>
      </c>
      <c r="E68" s="57">
        <v>10100</v>
      </c>
    </row>
    <row r="69" spans="1:5" ht="15.75" thickBot="1">
      <c r="A69" s="63"/>
      <c r="B69" s="58"/>
      <c r="C69" s="54">
        <v>970</v>
      </c>
      <c r="D69" s="74" t="s">
        <v>63</v>
      </c>
      <c r="E69" s="57">
        <v>16300</v>
      </c>
    </row>
    <row r="70" spans="1:5" ht="75.75" thickBot="1">
      <c r="A70" s="63"/>
      <c r="B70" s="54"/>
      <c r="C70" s="54">
        <v>2310</v>
      </c>
      <c r="D70" s="74" t="s">
        <v>199</v>
      </c>
      <c r="E70" s="57">
        <v>38000</v>
      </c>
    </row>
    <row r="71" spans="1:5" ht="63.75" thickBot="1">
      <c r="A71" s="56"/>
      <c r="B71" s="54">
        <v>80140</v>
      </c>
      <c r="C71" s="54"/>
      <c r="D71" s="73" t="s">
        <v>30</v>
      </c>
      <c r="E71" s="55">
        <v>41616</v>
      </c>
    </row>
    <row r="72" spans="1:5" ht="75.75" thickBot="1">
      <c r="A72" s="56"/>
      <c r="B72" s="58"/>
      <c r="C72" s="54">
        <v>750</v>
      </c>
      <c r="D72" s="74" t="s">
        <v>198</v>
      </c>
      <c r="E72" s="57">
        <v>2066</v>
      </c>
    </row>
    <row r="73" spans="1:5" ht="15.75" thickBot="1">
      <c r="A73" s="63"/>
      <c r="B73" s="58"/>
      <c r="C73" s="54">
        <v>830</v>
      </c>
      <c r="D73" s="74" t="s">
        <v>82</v>
      </c>
      <c r="E73" s="57">
        <v>39150</v>
      </c>
    </row>
    <row r="74" spans="1:5" ht="15.75" thickBot="1">
      <c r="A74" s="53"/>
      <c r="B74" s="54"/>
      <c r="C74" s="54">
        <v>920</v>
      </c>
      <c r="D74" s="74" t="s">
        <v>80</v>
      </c>
      <c r="E74" s="64">
        <v>400</v>
      </c>
    </row>
    <row r="75" spans="1:5" ht="16.5" thickBot="1">
      <c r="A75" s="53">
        <v>803</v>
      </c>
      <c r="B75" s="54"/>
      <c r="C75" s="54"/>
      <c r="D75" s="73" t="s">
        <v>152</v>
      </c>
      <c r="E75" s="55">
        <v>601990</v>
      </c>
    </row>
    <row r="76" spans="1:5" ht="16.5" thickBot="1">
      <c r="A76" s="56"/>
      <c r="B76" s="54">
        <v>80309</v>
      </c>
      <c r="C76" s="54"/>
      <c r="D76" s="73" t="s">
        <v>58</v>
      </c>
      <c r="E76" s="55">
        <v>601990</v>
      </c>
    </row>
    <row r="77" spans="1:5" ht="60.75" thickBot="1">
      <c r="A77" s="56"/>
      <c r="B77" s="58"/>
      <c r="C77" s="54">
        <v>2708</v>
      </c>
      <c r="D77" s="74" t="s">
        <v>200</v>
      </c>
      <c r="E77" s="57">
        <v>451493</v>
      </c>
    </row>
    <row r="78" spans="1:5" ht="60.75" thickBot="1">
      <c r="A78" s="53"/>
      <c r="B78" s="54"/>
      <c r="C78" s="54">
        <v>2709</v>
      </c>
      <c r="D78" s="74" t="s">
        <v>200</v>
      </c>
      <c r="E78" s="57">
        <v>150497</v>
      </c>
    </row>
    <row r="79" spans="1:5" ht="16.5" thickBot="1">
      <c r="A79" s="53">
        <v>851</v>
      </c>
      <c r="B79" s="54"/>
      <c r="C79" s="54"/>
      <c r="D79" s="73" t="s">
        <v>154</v>
      </c>
      <c r="E79" s="55">
        <v>1316000</v>
      </c>
    </row>
    <row r="80" spans="1:5" ht="63.75" thickBot="1">
      <c r="A80" s="56"/>
      <c r="B80" s="54">
        <v>85156</v>
      </c>
      <c r="C80" s="54"/>
      <c r="D80" s="73" t="s">
        <v>201</v>
      </c>
      <c r="E80" s="55">
        <v>1316000</v>
      </c>
    </row>
    <row r="81" spans="1:5" ht="75.75" thickBot="1">
      <c r="A81" s="53"/>
      <c r="B81" s="54"/>
      <c r="C81" s="54">
        <v>2110</v>
      </c>
      <c r="D81" s="74" t="s">
        <v>183</v>
      </c>
      <c r="E81" s="57">
        <v>1316000</v>
      </c>
    </row>
    <row r="82" spans="1:5" ht="16.5" thickBot="1">
      <c r="A82" s="53">
        <v>852</v>
      </c>
      <c r="B82" s="54"/>
      <c r="C82" s="54"/>
      <c r="D82" s="73" t="s">
        <v>35</v>
      </c>
      <c r="E82" s="55">
        <v>4629501</v>
      </c>
    </row>
    <row r="83" spans="1:5" ht="32.25" thickBot="1">
      <c r="A83" s="56"/>
      <c r="B83" s="65">
        <v>85201</v>
      </c>
      <c r="C83" s="54"/>
      <c r="D83" s="73" t="s">
        <v>36</v>
      </c>
      <c r="E83" s="55">
        <v>84227</v>
      </c>
    </row>
    <row r="84" spans="1:5" ht="75.75" thickBot="1">
      <c r="A84" s="56"/>
      <c r="B84" s="54"/>
      <c r="C84" s="54">
        <v>2310</v>
      </c>
      <c r="D84" s="74" t="s">
        <v>199</v>
      </c>
      <c r="E84" s="57">
        <v>84227</v>
      </c>
    </row>
    <row r="85" spans="1:5" ht="16.5" thickBot="1">
      <c r="A85" s="53"/>
      <c r="B85" s="54">
        <v>85202</v>
      </c>
      <c r="C85" s="54"/>
      <c r="D85" s="73" t="s">
        <v>202</v>
      </c>
      <c r="E85" s="55">
        <v>4031207</v>
      </c>
    </row>
    <row r="86" spans="1:5" ht="24.75" thickBot="1">
      <c r="A86" s="59" t="s">
        <v>0</v>
      </c>
      <c r="B86" s="60" t="s">
        <v>1</v>
      </c>
      <c r="C86" s="60" t="s">
        <v>16</v>
      </c>
      <c r="D86" s="61" t="s">
        <v>85</v>
      </c>
      <c r="E86" s="52" t="s">
        <v>181</v>
      </c>
    </row>
    <row r="87" spans="1:5" ht="16.5" thickBot="1">
      <c r="A87" s="50">
        <v>1</v>
      </c>
      <c r="B87" s="51">
        <v>2</v>
      </c>
      <c r="C87" s="51">
        <v>3</v>
      </c>
      <c r="D87" s="61">
        <v>4</v>
      </c>
      <c r="E87" s="52">
        <v>5</v>
      </c>
    </row>
    <row r="88" spans="1:5" ht="75.75" thickBot="1">
      <c r="A88" s="53">
        <v>852</v>
      </c>
      <c r="B88" s="54">
        <v>85202</v>
      </c>
      <c r="C88" s="54">
        <v>750</v>
      </c>
      <c r="D88" s="74" t="s">
        <v>198</v>
      </c>
      <c r="E88" s="57">
        <v>5440</v>
      </c>
    </row>
    <row r="89" spans="1:5" ht="15.75" thickBot="1">
      <c r="A89" s="56"/>
      <c r="B89" s="58"/>
      <c r="C89" s="54">
        <v>830</v>
      </c>
      <c r="D89" s="74" t="s">
        <v>82</v>
      </c>
      <c r="E89" s="57">
        <v>1195467</v>
      </c>
    </row>
    <row r="90" spans="1:5" ht="15.75" thickBot="1">
      <c r="A90" s="56"/>
      <c r="B90" s="58"/>
      <c r="C90" s="54">
        <v>920</v>
      </c>
      <c r="D90" s="74" t="s">
        <v>80</v>
      </c>
      <c r="E90" s="57">
        <v>2300</v>
      </c>
    </row>
    <row r="91" spans="1:5" ht="45.75" thickBot="1">
      <c r="A91" s="56"/>
      <c r="B91" s="54"/>
      <c r="C91" s="54">
        <v>2130</v>
      </c>
      <c r="D91" s="74" t="s">
        <v>62</v>
      </c>
      <c r="E91" s="57">
        <v>2828000</v>
      </c>
    </row>
    <row r="92" spans="1:5" ht="16.5" thickBot="1">
      <c r="A92" s="56"/>
      <c r="B92" s="54">
        <v>85203</v>
      </c>
      <c r="C92" s="54"/>
      <c r="D92" s="73" t="s">
        <v>163</v>
      </c>
      <c r="E92" s="55">
        <v>389000</v>
      </c>
    </row>
    <row r="93" spans="1:5" ht="75.75" thickBot="1">
      <c r="A93" s="56"/>
      <c r="B93" s="54"/>
      <c r="C93" s="54">
        <v>2110</v>
      </c>
      <c r="D93" s="74" t="s">
        <v>183</v>
      </c>
      <c r="E93" s="57">
        <v>389000</v>
      </c>
    </row>
    <row r="94" spans="1:5" ht="16.5" thickBot="1">
      <c r="A94" s="56"/>
      <c r="B94" s="54">
        <v>85204</v>
      </c>
      <c r="C94" s="54"/>
      <c r="D94" s="73" t="s">
        <v>164</v>
      </c>
      <c r="E94" s="55">
        <v>124067</v>
      </c>
    </row>
    <row r="95" spans="1:5" ht="60.75" thickBot="1">
      <c r="A95" s="56"/>
      <c r="B95" s="58"/>
      <c r="C95" s="54">
        <v>680</v>
      </c>
      <c r="D95" s="74" t="s">
        <v>203</v>
      </c>
      <c r="E95" s="57">
        <v>10000</v>
      </c>
    </row>
    <row r="96" spans="1:5" ht="15.75" thickBot="1">
      <c r="A96" s="56"/>
      <c r="B96" s="58"/>
      <c r="C96" s="54">
        <v>830</v>
      </c>
      <c r="D96" s="74" t="s">
        <v>82</v>
      </c>
      <c r="E96" s="57">
        <v>30000</v>
      </c>
    </row>
    <row r="97" spans="1:5" ht="90.75" thickBot="1">
      <c r="A97" s="56"/>
      <c r="B97" s="54"/>
      <c r="C97" s="54">
        <v>2320</v>
      </c>
      <c r="D97" s="74" t="s">
        <v>204</v>
      </c>
      <c r="E97" s="57">
        <v>84067</v>
      </c>
    </row>
    <row r="98" spans="1:5" ht="32.25" thickBot="1">
      <c r="A98" s="56"/>
      <c r="B98" s="54">
        <v>85218</v>
      </c>
      <c r="C98" s="54"/>
      <c r="D98" s="73" t="s">
        <v>205</v>
      </c>
      <c r="E98" s="55">
        <v>1000</v>
      </c>
    </row>
    <row r="99" spans="1:5" ht="15.75" thickBot="1">
      <c r="A99" s="53"/>
      <c r="B99" s="54"/>
      <c r="C99" s="54">
        <v>920</v>
      </c>
      <c r="D99" s="74" t="s">
        <v>80</v>
      </c>
      <c r="E99" s="57">
        <v>1000</v>
      </c>
    </row>
    <row r="100" spans="1:5" ht="48" thickBot="1">
      <c r="A100" s="53">
        <v>853</v>
      </c>
      <c r="B100" s="54"/>
      <c r="C100" s="54"/>
      <c r="D100" s="73" t="s">
        <v>166</v>
      </c>
      <c r="E100" s="55">
        <v>792350</v>
      </c>
    </row>
    <row r="101" spans="1:5" ht="16.5" thickBot="1">
      <c r="A101" s="56"/>
      <c r="B101" s="54">
        <v>85333</v>
      </c>
      <c r="C101" s="54"/>
      <c r="D101" s="73" t="s">
        <v>206</v>
      </c>
      <c r="E101" s="55">
        <v>792350</v>
      </c>
    </row>
    <row r="102" spans="1:5" ht="15.75" thickBot="1">
      <c r="A102" s="56"/>
      <c r="B102" s="58"/>
      <c r="C102" s="54">
        <v>920</v>
      </c>
      <c r="D102" s="74" t="s">
        <v>80</v>
      </c>
      <c r="E102" s="57">
        <v>1600</v>
      </c>
    </row>
    <row r="103" spans="1:5" ht="15.75" thickBot="1">
      <c r="A103" s="56"/>
      <c r="B103" s="58"/>
      <c r="C103" s="54">
        <v>970</v>
      </c>
      <c r="D103" s="74" t="s">
        <v>63</v>
      </c>
      <c r="E103" s="57">
        <v>48000</v>
      </c>
    </row>
    <row r="104" spans="1:5" ht="105.75" thickBot="1">
      <c r="A104" s="56"/>
      <c r="B104" s="58"/>
      <c r="C104" s="54">
        <v>2690</v>
      </c>
      <c r="D104" s="74" t="s">
        <v>207</v>
      </c>
      <c r="E104" s="57">
        <v>304100</v>
      </c>
    </row>
    <row r="105" spans="1:5" ht="60.75" thickBot="1">
      <c r="A105" s="53"/>
      <c r="B105" s="54"/>
      <c r="C105" s="54">
        <v>2708</v>
      </c>
      <c r="D105" s="74" t="s">
        <v>200</v>
      </c>
      <c r="E105" s="57">
        <v>438650</v>
      </c>
    </row>
    <row r="106" spans="1:5" ht="32.25" thickBot="1">
      <c r="A106" s="53">
        <v>854</v>
      </c>
      <c r="B106" s="54"/>
      <c r="C106" s="54"/>
      <c r="D106" s="73" t="s">
        <v>167</v>
      </c>
      <c r="E106" s="55">
        <v>550820</v>
      </c>
    </row>
    <row r="107" spans="1:5" ht="32.25" thickBot="1">
      <c r="A107" s="56"/>
      <c r="B107" s="54">
        <v>85403</v>
      </c>
      <c r="C107" s="54"/>
      <c r="D107" s="73" t="s">
        <v>208</v>
      </c>
      <c r="E107" s="55">
        <v>1320</v>
      </c>
    </row>
    <row r="108" spans="1:5" ht="15.75" thickBot="1">
      <c r="A108" s="56"/>
      <c r="B108" s="54"/>
      <c r="C108" s="54">
        <v>830</v>
      </c>
      <c r="D108" s="74" t="s">
        <v>82</v>
      </c>
      <c r="E108" s="57">
        <v>1320</v>
      </c>
    </row>
    <row r="109" spans="1:5" ht="16.5" thickBot="1">
      <c r="A109" s="56"/>
      <c r="B109" s="54">
        <v>85415</v>
      </c>
      <c r="C109" s="54"/>
      <c r="D109" s="73" t="s">
        <v>44</v>
      </c>
      <c r="E109" s="55">
        <v>488100</v>
      </c>
    </row>
    <row r="110" spans="1:5" ht="60.75" thickBot="1">
      <c r="A110" s="56"/>
      <c r="B110" s="58"/>
      <c r="C110" s="54">
        <v>2708</v>
      </c>
      <c r="D110" s="74" t="s">
        <v>200</v>
      </c>
      <c r="E110" s="57">
        <v>331908</v>
      </c>
    </row>
    <row r="111" spans="1:5" ht="60.75" thickBot="1">
      <c r="A111" s="56"/>
      <c r="B111" s="54"/>
      <c r="C111" s="54">
        <v>2709</v>
      </c>
      <c r="D111" s="74" t="s">
        <v>200</v>
      </c>
      <c r="E111" s="57">
        <v>156192</v>
      </c>
    </row>
    <row r="112" spans="1:5" ht="32.25" thickBot="1">
      <c r="A112" s="56"/>
      <c r="B112" s="65">
        <v>85417</v>
      </c>
      <c r="C112" s="54"/>
      <c r="D112" s="73" t="s">
        <v>37</v>
      </c>
      <c r="E112" s="55">
        <v>61400</v>
      </c>
    </row>
    <row r="113" spans="1:5" ht="15.75" thickBot="1">
      <c r="A113" s="53"/>
      <c r="B113" s="54"/>
      <c r="C113" s="54">
        <v>830</v>
      </c>
      <c r="D113" s="74" t="s">
        <v>82</v>
      </c>
      <c r="E113" s="57">
        <v>61400</v>
      </c>
    </row>
    <row r="114" spans="1:5" ht="15.75" thickBot="1">
      <c r="A114" s="171" t="s">
        <v>209</v>
      </c>
      <c r="B114" s="172"/>
      <c r="C114" s="172"/>
      <c r="D114" s="173"/>
      <c r="E114" s="55">
        <v>57275171</v>
      </c>
    </row>
    <row r="115" spans="1:5" ht="15" customHeight="1" thickBot="1">
      <c r="A115" s="174" t="s">
        <v>210</v>
      </c>
      <c r="B115" s="175"/>
      <c r="C115" s="175"/>
      <c r="D115" s="74"/>
      <c r="E115" s="66"/>
    </row>
    <row r="116" spans="1:5" ht="15.75" thickBot="1">
      <c r="A116" s="67" t="s">
        <v>211</v>
      </c>
      <c r="B116" s="68"/>
      <c r="C116" s="176" t="s">
        <v>212</v>
      </c>
      <c r="D116" s="177"/>
      <c r="E116" s="55">
        <v>7535089</v>
      </c>
    </row>
    <row r="117" spans="1:5" ht="16.5" thickBot="1">
      <c r="A117" s="69"/>
      <c r="B117" s="70"/>
      <c r="C117" s="178" t="s">
        <v>213</v>
      </c>
      <c r="D117" s="179"/>
      <c r="E117" s="57">
        <v>4500795</v>
      </c>
    </row>
    <row r="118" spans="1:5" ht="15" thickBot="1">
      <c r="A118" s="71"/>
      <c r="B118" s="70"/>
      <c r="C118" s="178" t="s">
        <v>214</v>
      </c>
      <c r="D118" s="179"/>
      <c r="E118" s="57">
        <v>2828000</v>
      </c>
    </row>
    <row r="119" spans="1:5" ht="63.75" customHeight="1" thickBot="1">
      <c r="A119" s="71"/>
      <c r="B119" s="70"/>
      <c r="C119" s="178" t="s">
        <v>215</v>
      </c>
      <c r="D119" s="179"/>
      <c r="E119" s="57">
        <v>206294</v>
      </c>
    </row>
    <row r="120" spans="1:5" ht="24.75" thickBot="1">
      <c r="A120" s="59" t="s">
        <v>0</v>
      </c>
      <c r="B120" s="60" t="s">
        <v>1</v>
      </c>
      <c r="C120" s="60" t="s">
        <v>16</v>
      </c>
      <c r="D120" s="61" t="s">
        <v>85</v>
      </c>
      <c r="E120" s="52" t="s">
        <v>181</v>
      </c>
    </row>
    <row r="121" spans="1:5" ht="16.5" thickBot="1">
      <c r="A121" s="50">
        <v>1</v>
      </c>
      <c r="B121" s="51">
        <v>2</v>
      </c>
      <c r="C121" s="51">
        <v>3</v>
      </c>
      <c r="D121" s="61">
        <v>4</v>
      </c>
      <c r="E121" s="52">
        <v>5</v>
      </c>
    </row>
    <row r="122" spans="1:5" ht="63.75" customHeight="1" thickBot="1">
      <c r="A122" s="67" t="s">
        <v>211</v>
      </c>
      <c r="B122" s="70"/>
      <c r="C122" s="178" t="s">
        <v>216</v>
      </c>
      <c r="D122" s="179"/>
      <c r="E122" s="64">
        <v>0</v>
      </c>
    </row>
    <row r="123" spans="1:5" ht="15.75" thickBot="1">
      <c r="A123" s="67" t="s">
        <v>217</v>
      </c>
      <c r="B123" s="68"/>
      <c r="C123" s="176" t="s">
        <v>218</v>
      </c>
      <c r="D123" s="177"/>
      <c r="E123" s="72">
        <v>0</v>
      </c>
    </row>
    <row r="124" spans="1:5" ht="25.5" customHeight="1" thickBot="1">
      <c r="A124" s="67" t="s">
        <v>219</v>
      </c>
      <c r="B124" s="68"/>
      <c r="C124" s="176" t="s">
        <v>220</v>
      </c>
      <c r="D124" s="177"/>
      <c r="E124" s="55">
        <v>4401840</v>
      </c>
    </row>
  </sheetData>
  <mergeCells count="9">
    <mergeCell ref="C124:D124"/>
    <mergeCell ref="C118:D118"/>
    <mergeCell ref="C119:D119"/>
    <mergeCell ref="C122:D122"/>
    <mergeCell ref="C123:D123"/>
    <mergeCell ref="A114:D114"/>
    <mergeCell ref="A115:C115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workbookViewId="0" topLeftCell="A570">
      <selection activeCell="D579" sqref="D579"/>
    </sheetView>
  </sheetViews>
  <sheetFormatPr defaultColWidth="9.00390625" defaultRowHeight="12.75"/>
  <cols>
    <col min="4" max="4" width="37.625" style="111" customWidth="1"/>
    <col min="5" max="5" width="14.125" style="0" customWidth="1"/>
  </cols>
  <sheetData>
    <row r="1" spans="1:5" ht="13.5" thickBot="1">
      <c r="A1" s="76" t="s">
        <v>0</v>
      </c>
      <c r="B1" s="77" t="s">
        <v>1</v>
      </c>
      <c r="C1" s="77" t="s">
        <v>16</v>
      </c>
      <c r="D1" s="77" t="s">
        <v>85</v>
      </c>
      <c r="E1" s="77" t="s">
        <v>86</v>
      </c>
    </row>
    <row r="2" spans="1:5" ht="13.5" thickBot="1">
      <c r="A2" s="78">
        <v>1</v>
      </c>
      <c r="B2" s="79">
        <v>2</v>
      </c>
      <c r="C2" s="79">
        <v>3</v>
      </c>
      <c r="D2" s="79">
        <v>4</v>
      </c>
      <c r="E2" s="79">
        <v>5</v>
      </c>
    </row>
    <row r="3" spans="1:5" ht="15.75" thickBot="1">
      <c r="A3" s="80">
        <v>10</v>
      </c>
      <c r="B3" s="81"/>
      <c r="C3" s="81"/>
      <c r="D3" s="105" t="s">
        <v>87</v>
      </c>
      <c r="E3" s="82">
        <v>35000</v>
      </c>
    </row>
    <row r="4" spans="1:5" ht="27" thickBot="1">
      <c r="A4" s="180"/>
      <c r="B4" s="81">
        <v>1005</v>
      </c>
      <c r="C4" s="81"/>
      <c r="D4" s="105" t="s">
        <v>88</v>
      </c>
      <c r="E4" s="82">
        <v>35000</v>
      </c>
    </row>
    <row r="5" spans="1:5" ht="15.75" thickBot="1">
      <c r="A5" s="181"/>
      <c r="B5" s="180"/>
      <c r="C5" s="81">
        <v>4110</v>
      </c>
      <c r="D5" s="89" t="s">
        <v>89</v>
      </c>
      <c r="E5" s="85">
        <v>500</v>
      </c>
    </row>
    <row r="6" spans="1:5" ht="15.75" thickBot="1">
      <c r="A6" s="181"/>
      <c r="B6" s="181"/>
      <c r="C6" s="81">
        <v>4120</v>
      </c>
      <c r="D6" s="89" t="s">
        <v>27</v>
      </c>
      <c r="E6" s="85">
        <v>75</v>
      </c>
    </row>
    <row r="7" spans="1:5" ht="15.75" thickBot="1">
      <c r="A7" s="181"/>
      <c r="B7" s="181"/>
      <c r="C7" s="81">
        <v>4170</v>
      </c>
      <c r="D7" s="89" t="s">
        <v>23</v>
      </c>
      <c r="E7" s="86">
        <v>3000</v>
      </c>
    </row>
    <row r="8" spans="1:5" ht="15.75" thickBot="1">
      <c r="A8" s="182"/>
      <c r="B8" s="182"/>
      <c r="C8" s="81">
        <v>4300</v>
      </c>
      <c r="D8" s="89" t="s">
        <v>26</v>
      </c>
      <c r="E8" s="86">
        <v>31425</v>
      </c>
    </row>
    <row r="9" spans="1:5" ht="15.75" thickBot="1">
      <c r="A9" s="80">
        <v>20</v>
      </c>
      <c r="B9" s="81"/>
      <c r="C9" s="81"/>
      <c r="D9" s="105" t="s">
        <v>90</v>
      </c>
      <c r="E9" s="82">
        <v>512000</v>
      </c>
    </row>
    <row r="10" spans="1:5" ht="15.75" thickBot="1">
      <c r="A10" s="180"/>
      <c r="B10" s="81">
        <v>2001</v>
      </c>
      <c r="C10" s="81"/>
      <c r="D10" s="106" t="s">
        <v>70</v>
      </c>
      <c r="E10" s="82">
        <v>480000</v>
      </c>
    </row>
    <row r="11" spans="1:5" ht="15.75" thickBot="1">
      <c r="A11" s="181"/>
      <c r="B11" s="183"/>
      <c r="C11" s="81">
        <v>3030</v>
      </c>
      <c r="D11" s="89" t="s">
        <v>64</v>
      </c>
      <c r="E11" s="86">
        <v>469000</v>
      </c>
    </row>
    <row r="12" spans="1:5" ht="15.75" thickBot="1">
      <c r="A12" s="181"/>
      <c r="B12" s="184"/>
      <c r="C12" s="81">
        <v>4300</v>
      </c>
      <c r="D12" s="107" t="s">
        <v>26</v>
      </c>
      <c r="E12" s="86">
        <v>11000</v>
      </c>
    </row>
    <row r="13" spans="1:5" ht="15.75" thickBot="1">
      <c r="A13" s="181"/>
      <c r="B13" s="81">
        <v>2002</v>
      </c>
      <c r="C13" s="81"/>
      <c r="D13" s="106" t="s">
        <v>91</v>
      </c>
      <c r="E13" s="82">
        <v>32000</v>
      </c>
    </row>
    <row r="14" spans="1:5" ht="15.75" thickBot="1">
      <c r="A14" s="181"/>
      <c r="B14" s="180"/>
      <c r="C14" s="81">
        <v>4210</v>
      </c>
      <c r="D14" s="89" t="s">
        <v>29</v>
      </c>
      <c r="E14" s="86">
        <v>2000</v>
      </c>
    </row>
    <row r="15" spans="1:5" ht="15.75" thickBot="1">
      <c r="A15" s="182"/>
      <c r="B15" s="182"/>
      <c r="C15" s="81">
        <v>4300</v>
      </c>
      <c r="D15" s="89" t="s">
        <v>26</v>
      </c>
      <c r="E15" s="86">
        <v>30000</v>
      </c>
    </row>
    <row r="16" spans="1:5" ht="15.75" thickBot="1">
      <c r="A16" s="80">
        <v>600</v>
      </c>
      <c r="B16" s="81"/>
      <c r="C16" s="81"/>
      <c r="D16" s="105" t="s">
        <v>92</v>
      </c>
      <c r="E16" s="82">
        <v>8576201</v>
      </c>
    </row>
    <row r="17" spans="1:5" ht="15.75" thickBot="1">
      <c r="A17" s="183"/>
      <c r="B17" s="81">
        <v>60014</v>
      </c>
      <c r="C17" s="81"/>
      <c r="D17" s="106" t="s">
        <v>71</v>
      </c>
      <c r="E17" s="82">
        <v>8576201</v>
      </c>
    </row>
    <row r="18" spans="1:5" ht="39.75" thickBot="1">
      <c r="A18" s="185"/>
      <c r="B18" s="87"/>
      <c r="C18" s="81">
        <v>2310</v>
      </c>
      <c r="D18" s="89" t="s">
        <v>93</v>
      </c>
      <c r="E18" s="86">
        <v>180830</v>
      </c>
    </row>
    <row r="19" spans="1:5" ht="27" thickBot="1">
      <c r="A19" s="83"/>
      <c r="B19" s="84"/>
      <c r="C19" s="81">
        <v>3020</v>
      </c>
      <c r="D19" s="89" t="s">
        <v>66</v>
      </c>
      <c r="E19" s="86">
        <v>16400</v>
      </c>
    </row>
    <row r="20" spans="1:5" ht="15.75" thickBot="1">
      <c r="A20" s="83"/>
      <c r="B20" s="84"/>
      <c r="C20" s="81">
        <v>4010</v>
      </c>
      <c r="D20" s="89" t="s">
        <v>24</v>
      </c>
      <c r="E20" s="86">
        <v>675716</v>
      </c>
    </row>
    <row r="21" spans="1:5" ht="15.75" thickBot="1">
      <c r="A21" s="83"/>
      <c r="B21" s="84"/>
      <c r="C21" s="81">
        <v>4040</v>
      </c>
      <c r="D21" s="89" t="s">
        <v>94</v>
      </c>
      <c r="E21" s="86">
        <v>45300</v>
      </c>
    </row>
    <row r="22" spans="1:5" ht="15.75" thickBot="1">
      <c r="A22" s="83"/>
      <c r="B22" s="84"/>
      <c r="C22" s="81">
        <v>4110</v>
      </c>
      <c r="D22" s="89" t="s">
        <v>89</v>
      </c>
      <c r="E22" s="86">
        <v>115930</v>
      </c>
    </row>
    <row r="23" spans="1:5" ht="15.75" thickBot="1">
      <c r="A23" s="83"/>
      <c r="B23" s="84"/>
      <c r="C23" s="81">
        <v>4120</v>
      </c>
      <c r="D23" s="89" t="s">
        <v>27</v>
      </c>
      <c r="E23" s="86">
        <v>16158</v>
      </c>
    </row>
    <row r="24" spans="1:5" ht="27" thickBot="1">
      <c r="A24" s="83"/>
      <c r="B24" s="84"/>
      <c r="C24" s="81">
        <v>4140</v>
      </c>
      <c r="D24" s="89" t="s">
        <v>95</v>
      </c>
      <c r="E24" s="86">
        <v>4400</v>
      </c>
    </row>
    <row r="25" spans="1:5" ht="15.75" thickBot="1">
      <c r="A25" s="88"/>
      <c r="B25" s="87"/>
      <c r="C25" s="81">
        <v>4170</v>
      </c>
      <c r="D25" s="89" t="s">
        <v>23</v>
      </c>
      <c r="E25" s="86">
        <v>4120</v>
      </c>
    </row>
    <row r="26" spans="1:5" ht="15.75" thickBot="1">
      <c r="A26" s="88"/>
      <c r="B26" s="87"/>
      <c r="C26" s="81">
        <v>4210</v>
      </c>
      <c r="D26" s="89" t="s">
        <v>29</v>
      </c>
      <c r="E26" s="86">
        <v>157800</v>
      </c>
    </row>
    <row r="27" spans="1:5" ht="15.75" thickBot="1">
      <c r="A27" s="88"/>
      <c r="B27" s="87"/>
      <c r="C27" s="81">
        <v>4260</v>
      </c>
      <c r="D27" s="89" t="s">
        <v>51</v>
      </c>
      <c r="E27" s="86">
        <v>10750</v>
      </c>
    </row>
    <row r="28" spans="1:5" ht="15.75" thickBot="1">
      <c r="A28" s="88"/>
      <c r="B28" s="87"/>
      <c r="C28" s="81">
        <v>4270</v>
      </c>
      <c r="D28" s="89" t="s">
        <v>25</v>
      </c>
      <c r="E28" s="86">
        <v>2736000</v>
      </c>
    </row>
    <row r="29" spans="1:5" ht="15.75" thickBot="1">
      <c r="A29" s="88"/>
      <c r="B29" s="87"/>
      <c r="C29" s="81">
        <v>4280</v>
      </c>
      <c r="D29" s="89" t="s">
        <v>55</v>
      </c>
      <c r="E29" s="85">
        <v>800</v>
      </c>
    </row>
    <row r="30" spans="1:5" ht="15.75" thickBot="1">
      <c r="A30" s="88"/>
      <c r="B30" s="87"/>
      <c r="C30" s="81">
        <v>4300</v>
      </c>
      <c r="D30" s="89" t="s">
        <v>26</v>
      </c>
      <c r="E30" s="86">
        <v>1034700</v>
      </c>
    </row>
    <row r="31" spans="1:5" ht="15.75" thickBot="1">
      <c r="A31" s="88"/>
      <c r="B31" s="87"/>
      <c r="C31" s="81">
        <v>4350</v>
      </c>
      <c r="D31" s="89" t="s">
        <v>77</v>
      </c>
      <c r="E31" s="85">
        <v>970</v>
      </c>
    </row>
    <row r="32" spans="1:5" ht="27" thickBot="1">
      <c r="A32" s="88"/>
      <c r="B32" s="87"/>
      <c r="C32" s="81">
        <v>4360</v>
      </c>
      <c r="D32" s="89" t="s">
        <v>96</v>
      </c>
      <c r="E32" s="86">
        <v>4900</v>
      </c>
    </row>
    <row r="33" spans="1:5" ht="27" thickBot="1">
      <c r="A33" s="88"/>
      <c r="B33" s="87"/>
      <c r="C33" s="81">
        <v>4370</v>
      </c>
      <c r="D33" s="89" t="s">
        <v>97</v>
      </c>
      <c r="E33" s="86">
        <v>6320</v>
      </c>
    </row>
    <row r="34" spans="1:5" ht="27" thickBot="1">
      <c r="A34" s="88"/>
      <c r="B34" s="87"/>
      <c r="C34" s="81">
        <v>4400</v>
      </c>
      <c r="D34" s="89" t="s">
        <v>98</v>
      </c>
      <c r="E34" s="86">
        <v>18500</v>
      </c>
    </row>
    <row r="35" spans="1:5" ht="15.75" thickBot="1">
      <c r="A35" s="90"/>
      <c r="B35" s="91"/>
      <c r="C35" s="81">
        <v>4410</v>
      </c>
      <c r="D35" s="89" t="s">
        <v>47</v>
      </c>
      <c r="E35" s="86">
        <v>6900</v>
      </c>
    </row>
    <row r="36" spans="1:5" ht="13.5" thickBot="1">
      <c r="A36" s="78" t="s">
        <v>0</v>
      </c>
      <c r="B36" s="79" t="s">
        <v>1</v>
      </c>
      <c r="C36" s="79" t="s">
        <v>16</v>
      </c>
      <c r="D36" s="79" t="s">
        <v>85</v>
      </c>
      <c r="E36" s="79" t="s">
        <v>86</v>
      </c>
    </row>
    <row r="37" spans="1:5" ht="13.5" thickBot="1">
      <c r="A37" s="78">
        <v>1</v>
      </c>
      <c r="B37" s="79">
        <v>2</v>
      </c>
      <c r="C37" s="79">
        <v>3</v>
      </c>
      <c r="D37" s="79">
        <v>4</v>
      </c>
      <c r="E37" s="79">
        <v>5</v>
      </c>
    </row>
    <row r="38" spans="1:5" ht="15.75" thickBot="1">
      <c r="A38" s="80">
        <v>600</v>
      </c>
      <c r="B38" s="81">
        <v>60014</v>
      </c>
      <c r="C38" s="81">
        <v>4430</v>
      </c>
      <c r="D38" s="89" t="s">
        <v>31</v>
      </c>
      <c r="E38" s="92">
        <v>6818</v>
      </c>
    </row>
    <row r="39" spans="1:5" ht="27" thickBot="1">
      <c r="A39" s="88"/>
      <c r="B39" s="87"/>
      <c r="C39" s="81">
        <v>4440</v>
      </c>
      <c r="D39" s="89" t="s">
        <v>78</v>
      </c>
      <c r="E39" s="86">
        <v>24139</v>
      </c>
    </row>
    <row r="40" spans="1:5" ht="15.75" thickBot="1">
      <c r="A40" s="88"/>
      <c r="B40" s="87"/>
      <c r="C40" s="81">
        <v>4480</v>
      </c>
      <c r="D40" s="89" t="s">
        <v>99</v>
      </c>
      <c r="E40" s="86">
        <v>3350</v>
      </c>
    </row>
    <row r="41" spans="1:5" ht="27" thickBot="1">
      <c r="A41" s="88"/>
      <c r="B41" s="87"/>
      <c r="C41" s="81">
        <v>4700</v>
      </c>
      <c r="D41" s="89" t="s">
        <v>100</v>
      </c>
      <c r="E41" s="86">
        <v>6600</v>
      </c>
    </row>
    <row r="42" spans="1:5" ht="27" thickBot="1">
      <c r="A42" s="88"/>
      <c r="B42" s="87"/>
      <c r="C42" s="81">
        <v>4740</v>
      </c>
      <c r="D42" s="89" t="s">
        <v>101</v>
      </c>
      <c r="E42" s="85">
        <v>800</v>
      </c>
    </row>
    <row r="43" spans="1:5" ht="27" thickBot="1">
      <c r="A43" s="88"/>
      <c r="B43" s="87"/>
      <c r="C43" s="81">
        <v>4750</v>
      </c>
      <c r="D43" s="89" t="s">
        <v>102</v>
      </c>
      <c r="E43" s="86">
        <v>3000</v>
      </c>
    </row>
    <row r="44" spans="1:5" ht="27" thickBot="1">
      <c r="A44" s="88"/>
      <c r="B44" s="87"/>
      <c r="C44" s="81">
        <v>6050</v>
      </c>
      <c r="D44" s="89" t="s">
        <v>67</v>
      </c>
      <c r="E44" s="86">
        <v>505000</v>
      </c>
    </row>
    <row r="45" spans="1:5" ht="27" thickBot="1">
      <c r="A45" s="88"/>
      <c r="B45" s="87"/>
      <c r="C45" s="81">
        <v>6058</v>
      </c>
      <c r="D45" s="89" t="s">
        <v>67</v>
      </c>
      <c r="E45" s="86">
        <v>2100000</v>
      </c>
    </row>
    <row r="46" spans="1:5" ht="27" thickBot="1">
      <c r="A46" s="83"/>
      <c r="B46" s="84"/>
      <c r="C46" s="81">
        <v>6059</v>
      </c>
      <c r="D46" s="89" t="s">
        <v>67</v>
      </c>
      <c r="E46" s="86">
        <v>700000</v>
      </c>
    </row>
    <row r="47" spans="1:5" ht="52.5" thickBot="1">
      <c r="A47" s="80"/>
      <c r="B47" s="81"/>
      <c r="C47" s="81">
        <v>6610</v>
      </c>
      <c r="D47" s="89" t="s">
        <v>103</v>
      </c>
      <c r="E47" s="86">
        <v>190000</v>
      </c>
    </row>
    <row r="48" spans="1:5" ht="15.75" thickBot="1">
      <c r="A48" s="80">
        <v>700</v>
      </c>
      <c r="B48" s="81"/>
      <c r="C48" s="81"/>
      <c r="D48" s="105" t="s">
        <v>104</v>
      </c>
      <c r="E48" s="82">
        <v>117000</v>
      </c>
    </row>
    <row r="49" spans="1:5" ht="27" thickBot="1">
      <c r="A49" s="88"/>
      <c r="B49" s="81">
        <v>70005</v>
      </c>
      <c r="C49" s="81"/>
      <c r="D49" s="106" t="s">
        <v>56</v>
      </c>
      <c r="E49" s="82">
        <v>117000</v>
      </c>
    </row>
    <row r="50" spans="1:5" ht="15.75" thickBot="1">
      <c r="A50" s="88"/>
      <c r="B50" s="87"/>
      <c r="C50" s="81">
        <v>4270</v>
      </c>
      <c r="D50" s="89" t="s">
        <v>25</v>
      </c>
      <c r="E50" s="86">
        <v>23000</v>
      </c>
    </row>
    <row r="51" spans="1:5" ht="15.75" thickBot="1">
      <c r="A51" s="88"/>
      <c r="B51" s="87"/>
      <c r="C51" s="81">
        <v>4300</v>
      </c>
      <c r="D51" s="89" t="s">
        <v>26</v>
      </c>
      <c r="E51" s="86">
        <v>35000</v>
      </c>
    </row>
    <row r="52" spans="1:5" ht="15.75" thickBot="1">
      <c r="A52" s="88"/>
      <c r="B52" s="87"/>
      <c r="C52" s="81">
        <v>4430</v>
      </c>
      <c r="D52" s="89" t="s">
        <v>31</v>
      </c>
      <c r="E52" s="86">
        <v>52000</v>
      </c>
    </row>
    <row r="53" spans="1:5" ht="15.75" thickBot="1">
      <c r="A53" s="88"/>
      <c r="B53" s="87"/>
      <c r="C53" s="81">
        <v>4480</v>
      </c>
      <c r="D53" s="89" t="s">
        <v>99</v>
      </c>
      <c r="E53" s="86">
        <v>4000</v>
      </c>
    </row>
    <row r="54" spans="1:5" ht="27" thickBot="1">
      <c r="A54" s="90"/>
      <c r="B54" s="91"/>
      <c r="C54" s="81">
        <v>4750</v>
      </c>
      <c r="D54" s="89" t="s">
        <v>102</v>
      </c>
      <c r="E54" s="86">
        <v>3000</v>
      </c>
    </row>
    <row r="55" spans="1:5" ht="15.75" thickBot="1">
      <c r="A55" s="80">
        <v>710</v>
      </c>
      <c r="B55" s="81"/>
      <c r="C55" s="81"/>
      <c r="D55" s="105" t="s">
        <v>105</v>
      </c>
      <c r="E55" s="82">
        <v>266253</v>
      </c>
    </row>
    <row r="56" spans="1:5" ht="15.75" thickBot="1">
      <c r="A56" s="83"/>
      <c r="B56" s="81">
        <v>71013</v>
      </c>
      <c r="C56" s="81"/>
      <c r="D56" s="106" t="s">
        <v>106</v>
      </c>
      <c r="E56" s="82">
        <v>40000</v>
      </c>
    </row>
    <row r="57" spans="1:5" ht="15.75" thickBot="1">
      <c r="A57" s="83"/>
      <c r="B57" s="81"/>
      <c r="C57" s="81">
        <v>4300</v>
      </c>
      <c r="D57" s="89" t="s">
        <v>26</v>
      </c>
      <c r="E57" s="86">
        <v>40000</v>
      </c>
    </row>
    <row r="58" spans="1:5" ht="27" thickBot="1">
      <c r="A58" s="83"/>
      <c r="B58" s="81">
        <v>71014</v>
      </c>
      <c r="C58" s="81"/>
      <c r="D58" s="106" t="s">
        <v>107</v>
      </c>
      <c r="E58" s="82">
        <v>9000</v>
      </c>
    </row>
    <row r="59" spans="1:5" ht="15.75" thickBot="1">
      <c r="A59" s="83"/>
      <c r="B59" s="81"/>
      <c r="C59" s="81">
        <v>4300</v>
      </c>
      <c r="D59" s="89" t="s">
        <v>26</v>
      </c>
      <c r="E59" s="86">
        <v>9000</v>
      </c>
    </row>
    <row r="60" spans="1:5" ht="15.75" thickBot="1">
      <c r="A60" s="83"/>
      <c r="B60" s="81">
        <v>71015</v>
      </c>
      <c r="C60" s="81"/>
      <c r="D60" s="106" t="s">
        <v>108</v>
      </c>
      <c r="E60" s="82">
        <v>216253</v>
      </c>
    </row>
    <row r="61" spans="1:5" ht="15.75" thickBot="1">
      <c r="A61" s="83"/>
      <c r="B61" s="84"/>
      <c r="C61" s="81">
        <v>4010</v>
      </c>
      <c r="D61" s="107" t="s">
        <v>24</v>
      </c>
      <c r="E61" s="86">
        <v>51300</v>
      </c>
    </row>
    <row r="62" spans="1:5" ht="27" thickBot="1">
      <c r="A62" s="83"/>
      <c r="B62" s="84"/>
      <c r="C62" s="81">
        <v>4020</v>
      </c>
      <c r="D62" s="107" t="s">
        <v>75</v>
      </c>
      <c r="E62" s="86">
        <v>78400</v>
      </c>
    </row>
    <row r="63" spans="1:5" ht="15.75" thickBot="1">
      <c r="A63" s="83"/>
      <c r="B63" s="84"/>
      <c r="C63" s="81">
        <v>4040</v>
      </c>
      <c r="D63" s="107" t="s">
        <v>109</v>
      </c>
      <c r="E63" s="86">
        <v>9900</v>
      </c>
    </row>
    <row r="64" spans="1:5" ht="15.75" thickBot="1">
      <c r="A64" s="83"/>
      <c r="B64" s="84"/>
      <c r="C64" s="81">
        <v>4110</v>
      </c>
      <c r="D64" s="107" t="s">
        <v>89</v>
      </c>
      <c r="E64" s="86">
        <v>25200</v>
      </c>
    </row>
    <row r="65" spans="1:5" ht="15.75" thickBot="1">
      <c r="A65" s="83"/>
      <c r="B65" s="84"/>
      <c r="C65" s="81">
        <v>4120</v>
      </c>
      <c r="D65" s="107" t="s">
        <v>27</v>
      </c>
      <c r="E65" s="86">
        <v>3500</v>
      </c>
    </row>
    <row r="66" spans="1:5" ht="15.75" thickBot="1">
      <c r="A66" s="83"/>
      <c r="B66" s="84"/>
      <c r="C66" s="81">
        <v>4170</v>
      </c>
      <c r="D66" s="107" t="s">
        <v>23</v>
      </c>
      <c r="E66" s="86">
        <v>3000</v>
      </c>
    </row>
    <row r="67" spans="1:5" ht="15.75" thickBot="1">
      <c r="A67" s="83"/>
      <c r="B67" s="84"/>
      <c r="C67" s="81">
        <v>4210</v>
      </c>
      <c r="D67" s="107" t="s">
        <v>29</v>
      </c>
      <c r="E67" s="86">
        <v>5813</v>
      </c>
    </row>
    <row r="68" spans="1:5" ht="15.75" thickBot="1">
      <c r="A68" s="83"/>
      <c r="B68" s="84"/>
      <c r="C68" s="81">
        <v>4270</v>
      </c>
      <c r="D68" s="107" t="s">
        <v>25</v>
      </c>
      <c r="E68" s="86">
        <v>3000</v>
      </c>
    </row>
    <row r="69" spans="1:5" ht="15.75" thickBot="1">
      <c r="A69" s="83"/>
      <c r="B69" s="84"/>
      <c r="C69" s="81">
        <v>4300</v>
      </c>
      <c r="D69" s="107" t="s">
        <v>26</v>
      </c>
      <c r="E69" s="86">
        <v>30040</v>
      </c>
    </row>
    <row r="70" spans="1:5" ht="15.75" thickBot="1">
      <c r="A70" s="83"/>
      <c r="B70" s="84"/>
      <c r="C70" s="81">
        <v>4410</v>
      </c>
      <c r="D70" s="89" t="s">
        <v>47</v>
      </c>
      <c r="E70" s="85">
        <v>500</v>
      </c>
    </row>
    <row r="71" spans="1:5" ht="15.75" thickBot="1">
      <c r="A71" s="83"/>
      <c r="B71" s="84"/>
      <c r="C71" s="81">
        <v>4430</v>
      </c>
      <c r="D71" s="89" t="s">
        <v>31</v>
      </c>
      <c r="E71" s="86">
        <v>2000</v>
      </c>
    </row>
    <row r="72" spans="1:5" ht="27" thickBot="1">
      <c r="A72" s="83"/>
      <c r="B72" s="81"/>
      <c r="C72" s="81">
        <v>4440</v>
      </c>
      <c r="D72" s="107" t="s">
        <v>78</v>
      </c>
      <c r="E72" s="86">
        <v>3600</v>
      </c>
    </row>
    <row r="73" spans="1:5" ht="15.75" thickBot="1">
      <c r="A73" s="88"/>
      <c r="B73" s="81">
        <v>71035</v>
      </c>
      <c r="C73" s="81"/>
      <c r="D73" s="106" t="s">
        <v>110</v>
      </c>
      <c r="E73" s="82">
        <v>1000</v>
      </c>
    </row>
    <row r="74" spans="1:5" ht="15.75" thickBot="1">
      <c r="A74" s="90"/>
      <c r="B74" s="91"/>
      <c r="C74" s="81">
        <v>4300</v>
      </c>
      <c r="D74" s="89" t="s">
        <v>26</v>
      </c>
      <c r="E74" s="86">
        <v>1000</v>
      </c>
    </row>
    <row r="75" spans="1:5" ht="15.75" thickBot="1">
      <c r="A75" s="80">
        <v>750</v>
      </c>
      <c r="B75" s="81"/>
      <c r="C75" s="81"/>
      <c r="D75" s="105" t="s">
        <v>38</v>
      </c>
      <c r="E75" s="82">
        <v>6536682</v>
      </c>
    </row>
    <row r="76" spans="1:5" ht="15.75" thickBot="1">
      <c r="A76" s="88"/>
      <c r="B76" s="81">
        <v>75011</v>
      </c>
      <c r="C76" s="81"/>
      <c r="D76" s="106" t="s">
        <v>39</v>
      </c>
      <c r="E76" s="82">
        <v>204542</v>
      </c>
    </row>
    <row r="77" spans="1:5" ht="15.75" thickBot="1">
      <c r="A77" s="93"/>
      <c r="B77" s="84"/>
      <c r="C77" s="81">
        <v>4010</v>
      </c>
      <c r="D77" s="89" t="s">
        <v>24</v>
      </c>
      <c r="E77" s="86">
        <v>179867</v>
      </c>
    </row>
    <row r="78" spans="1:5" ht="15.75" thickBot="1">
      <c r="A78" s="94"/>
      <c r="B78" s="81"/>
      <c r="C78" s="81">
        <v>4110</v>
      </c>
      <c r="D78" s="89" t="s">
        <v>89</v>
      </c>
      <c r="E78" s="86">
        <v>24675</v>
      </c>
    </row>
    <row r="79" spans="1:5" ht="13.5" thickBot="1">
      <c r="A79" s="78" t="s">
        <v>0</v>
      </c>
      <c r="B79" s="79" t="s">
        <v>1</v>
      </c>
      <c r="C79" s="79" t="s">
        <v>16</v>
      </c>
      <c r="D79" s="79" t="s">
        <v>85</v>
      </c>
      <c r="E79" s="79" t="s">
        <v>86</v>
      </c>
    </row>
    <row r="80" spans="1:5" ht="13.5" thickBot="1">
      <c r="A80" s="78">
        <v>1</v>
      </c>
      <c r="B80" s="79">
        <v>2</v>
      </c>
      <c r="C80" s="79">
        <v>3</v>
      </c>
      <c r="D80" s="79">
        <v>4</v>
      </c>
      <c r="E80" s="79">
        <v>5</v>
      </c>
    </row>
    <row r="81" spans="1:5" ht="15.75" thickBot="1">
      <c r="A81" s="80">
        <v>750</v>
      </c>
      <c r="B81" s="81">
        <v>75018</v>
      </c>
      <c r="C81" s="81"/>
      <c r="D81" s="106" t="s">
        <v>111</v>
      </c>
      <c r="E81" s="82">
        <v>6000</v>
      </c>
    </row>
    <row r="82" spans="1:5" ht="52.5" thickBot="1">
      <c r="A82" s="93"/>
      <c r="B82" s="91"/>
      <c r="C82" s="81">
        <v>2330</v>
      </c>
      <c r="D82" s="89" t="s">
        <v>112</v>
      </c>
      <c r="E82" s="86">
        <v>6000</v>
      </c>
    </row>
    <row r="83" spans="1:5" ht="15.75" thickBot="1">
      <c r="A83" s="93"/>
      <c r="B83" s="81">
        <v>75019</v>
      </c>
      <c r="C83" s="81"/>
      <c r="D83" s="106" t="s">
        <v>113</v>
      </c>
      <c r="E83" s="82">
        <v>338498</v>
      </c>
    </row>
    <row r="84" spans="1:5" ht="15.75" thickBot="1">
      <c r="A84" s="88"/>
      <c r="B84" s="87"/>
      <c r="C84" s="81">
        <v>3030</v>
      </c>
      <c r="D84" s="89" t="s">
        <v>64</v>
      </c>
      <c r="E84" s="86">
        <v>188000</v>
      </c>
    </row>
    <row r="85" spans="1:5" ht="15.75" thickBot="1">
      <c r="A85" s="93"/>
      <c r="B85" s="87"/>
      <c r="C85" s="81">
        <v>4170</v>
      </c>
      <c r="D85" s="107" t="s">
        <v>23</v>
      </c>
      <c r="E85" s="86">
        <v>2000</v>
      </c>
    </row>
    <row r="86" spans="1:5" ht="15.75" thickBot="1">
      <c r="A86" s="93"/>
      <c r="B86" s="87"/>
      <c r="C86" s="81">
        <v>4210</v>
      </c>
      <c r="D86" s="89" t="s">
        <v>29</v>
      </c>
      <c r="E86" s="86">
        <v>27000</v>
      </c>
    </row>
    <row r="87" spans="1:5" ht="15.75" thickBot="1">
      <c r="A87" s="93"/>
      <c r="B87" s="87"/>
      <c r="C87" s="81">
        <v>4300</v>
      </c>
      <c r="D87" s="89" t="s">
        <v>26</v>
      </c>
      <c r="E87" s="86">
        <v>26200</v>
      </c>
    </row>
    <row r="88" spans="1:5" ht="27" thickBot="1">
      <c r="A88" s="93"/>
      <c r="B88" s="87"/>
      <c r="C88" s="81">
        <v>4360</v>
      </c>
      <c r="D88" s="89" t="s">
        <v>96</v>
      </c>
      <c r="E88" s="86">
        <v>2000</v>
      </c>
    </row>
    <row r="89" spans="1:5" ht="27" thickBot="1">
      <c r="A89" s="93"/>
      <c r="B89" s="87"/>
      <c r="C89" s="81">
        <v>4370</v>
      </c>
      <c r="D89" s="89" t="s">
        <v>97</v>
      </c>
      <c r="E89" s="86">
        <v>2000</v>
      </c>
    </row>
    <row r="90" spans="1:5" ht="15.75" thickBot="1">
      <c r="A90" s="93"/>
      <c r="B90" s="87"/>
      <c r="C90" s="81">
        <v>4410</v>
      </c>
      <c r="D90" s="89" t="s">
        <v>47</v>
      </c>
      <c r="E90" s="86">
        <v>5000</v>
      </c>
    </row>
    <row r="91" spans="1:5" ht="15.75" thickBot="1">
      <c r="A91" s="93"/>
      <c r="B91" s="87"/>
      <c r="C91" s="81">
        <v>4420</v>
      </c>
      <c r="D91" s="89" t="s">
        <v>48</v>
      </c>
      <c r="E91" s="86">
        <v>2000</v>
      </c>
    </row>
    <row r="92" spans="1:5" ht="15.75" thickBot="1">
      <c r="A92" s="93"/>
      <c r="B92" s="87"/>
      <c r="C92" s="81">
        <v>4430</v>
      </c>
      <c r="D92" s="89" t="s">
        <v>31</v>
      </c>
      <c r="E92" s="86">
        <v>68298</v>
      </c>
    </row>
    <row r="93" spans="1:5" ht="27" thickBot="1">
      <c r="A93" s="93"/>
      <c r="B93" s="84"/>
      <c r="C93" s="81">
        <v>4700</v>
      </c>
      <c r="D93" s="89" t="s">
        <v>100</v>
      </c>
      <c r="E93" s="86">
        <v>10000</v>
      </c>
    </row>
    <row r="94" spans="1:5" ht="27" thickBot="1">
      <c r="A94" s="93"/>
      <c r="B94" s="84"/>
      <c r="C94" s="81">
        <v>4740</v>
      </c>
      <c r="D94" s="89" t="s">
        <v>101</v>
      </c>
      <c r="E94" s="86">
        <v>5000</v>
      </c>
    </row>
    <row r="95" spans="1:5" ht="27" thickBot="1">
      <c r="A95" s="93"/>
      <c r="B95" s="81"/>
      <c r="C95" s="81">
        <v>4750</v>
      </c>
      <c r="D95" s="89" t="s">
        <v>102</v>
      </c>
      <c r="E95" s="86">
        <v>1000</v>
      </c>
    </row>
    <row r="96" spans="1:5" ht="15.75" thickBot="1">
      <c r="A96" s="93"/>
      <c r="B96" s="81">
        <v>75020</v>
      </c>
      <c r="C96" s="81"/>
      <c r="D96" s="106" t="s">
        <v>40</v>
      </c>
      <c r="E96" s="82">
        <v>5854882</v>
      </c>
    </row>
    <row r="97" spans="1:5" ht="27" thickBot="1">
      <c r="A97" s="93"/>
      <c r="B97" s="84"/>
      <c r="C97" s="81">
        <v>3020</v>
      </c>
      <c r="D97" s="107" t="s">
        <v>66</v>
      </c>
      <c r="E97" s="85">
        <v>200</v>
      </c>
    </row>
    <row r="98" spans="1:5" ht="15.75" thickBot="1">
      <c r="A98" s="93"/>
      <c r="B98" s="84"/>
      <c r="C98" s="81">
        <v>4010</v>
      </c>
      <c r="D98" s="89" t="s">
        <v>24</v>
      </c>
      <c r="E98" s="86">
        <v>2586861</v>
      </c>
    </row>
    <row r="99" spans="1:5" ht="15.75" thickBot="1">
      <c r="A99" s="93"/>
      <c r="B99" s="84"/>
      <c r="C99" s="81">
        <v>4040</v>
      </c>
      <c r="D99" s="89" t="s">
        <v>94</v>
      </c>
      <c r="E99" s="86">
        <v>186928</v>
      </c>
    </row>
    <row r="100" spans="1:5" ht="15.75" thickBot="1">
      <c r="A100" s="93"/>
      <c r="B100" s="84"/>
      <c r="C100" s="81">
        <v>4110</v>
      </c>
      <c r="D100" s="89" t="s">
        <v>89</v>
      </c>
      <c r="E100" s="86">
        <v>477934</v>
      </c>
    </row>
    <row r="101" spans="1:5" ht="15.75" thickBot="1">
      <c r="A101" s="93"/>
      <c r="B101" s="84"/>
      <c r="C101" s="81">
        <v>4120</v>
      </c>
      <c r="D101" s="89" t="s">
        <v>27</v>
      </c>
      <c r="E101" s="86">
        <v>71698</v>
      </c>
    </row>
    <row r="102" spans="1:5" ht="27" thickBot="1">
      <c r="A102" s="93"/>
      <c r="B102" s="84"/>
      <c r="C102" s="81">
        <v>4140</v>
      </c>
      <c r="D102" s="89" t="s">
        <v>95</v>
      </c>
      <c r="E102" s="85" t="s">
        <v>114</v>
      </c>
    </row>
    <row r="103" spans="1:5" ht="15.75" thickBot="1">
      <c r="A103" s="93"/>
      <c r="B103" s="84"/>
      <c r="C103" s="81">
        <v>4170</v>
      </c>
      <c r="D103" s="89" t="s">
        <v>23</v>
      </c>
      <c r="E103" s="86">
        <v>39200</v>
      </c>
    </row>
    <row r="104" spans="1:5" ht="15.75" thickBot="1">
      <c r="A104" s="93"/>
      <c r="B104" s="84"/>
      <c r="C104" s="81">
        <v>4210</v>
      </c>
      <c r="D104" s="89" t="s">
        <v>29</v>
      </c>
      <c r="E104" s="86">
        <v>801803</v>
      </c>
    </row>
    <row r="105" spans="1:5" ht="15.75" thickBot="1">
      <c r="A105" s="93"/>
      <c r="B105" s="84"/>
      <c r="C105" s="81">
        <v>4260</v>
      </c>
      <c r="D105" s="89" t="s">
        <v>51</v>
      </c>
      <c r="E105" s="86">
        <v>150000</v>
      </c>
    </row>
    <row r="106" spans="1:5" ht="15.75" thickBot="1">
      <c r="A106" s="93"/>
      <c r="B106" s="84"/>
      <c r="C106" s="81">
        <v>4270</v>
      </c>
      <c r="D106" s="89" t="s">
        <v>25</v>
      </c>
      <c r="E106" s="86">
        <v>122000</v>
      </c>
    </row>
    <row r="107" spans="1:5" ht="15.75" thickBot="1">
      <c r="A107" s="93"/>
      <c r="B107" s="84"/>
      <c r="C107" s="81">
        <v>4280</v>
      </c>
      <c r="D107" s="89" t="s">
        <v>55</v>
      </c>
      <c r="E107" s="86">
        <v>5600</v>
      </c>
    </row>
    <row r="108" spans="1:5" ht="15.75" thickBot="1">
      <c r="A108" s="93"/>
      <c r="B108" s="84"/>
      <c r="C108" s="81">
        <v>4300</v>
      </c>
      <c r="D108" s="89" t="s">
        <v>26</v>
      </c>
      <c r="E108" s="86">
        <v>626845</v>
      </c>
    </row>
    <row r="109" spans="1:5" ht="15.75" thickBot="1">
      <c r="A109" s="93"/>
      <c r="B109" s="84"/>
      <c r="C109" s="81">
        <v>4350</v>
      </c>
      <c r="D109" s="89" t="s">
        <v>77</v>
      </c>
      <c r="E109" s="86">
        <v>15000</v>
      </c>
    </row>
    <row r="110" spans="1:5" ht="27" thickBot="1">
      <c r="A110" s="83"/>
      <c r="B110" s="84"/>
      <c r="C110" s="81">
        <v>4360</v>
      </c>
      <c r="D110" s="89" t="s">
        <v>96</v>
      </c>
      <c r="E110" s="86">
        <v>70000</v>
      </c>
    </row>
    <row r="111" spans="1:5" ht="27" thickBot="1">
      <c r="A111" s="95"/>
      <c r="B111" s="84"/>
      <c r="C111" s="81">
        <v>4370</v>
      </c>
      <c r="D111" s="89" t="s">
        <v>97</v>
      </c>
      <c r="E111" s="86">
        <v>18000</v>
      </c>
    </row>
    <row r="112" spans="1:5" ht="15.75" thickBot="1">
      <c r="A112" s="95"/>
      <c r="B112" s="84"/>
      <c r="C112" s="81">
        <v>4380</v>
      </c>
      <c r="D112" s="89" t="s">
        <v>115</v>
      </c>
      <c r="E112" s="86">
        <v>3000</v>
      </c>
    </row>
    <row r="113" spans="1:5" ht="27" thickBot="1">
      <c r="A113" s="95"/>
      <c r="B113" s="84"/>
      <c r="C113" s="81">
        <v>4390</v>
      </c>
      <c r="D113" s="89" t="s">
        <v>116</v>
      </c>
      <c r="E113" s="86">
        <v>5000</v>
      </c>
    </row>
    <row r="114" spans="1:5" ht="27" thickBot="1">
      <c r="A114" s="95"/>
      <c r="B114" s="84"/>
      <c r="C114" s="81">
        <v>4400</v>
      </c>
      <c r="D114" s="89" t="s">
        <v>98</v>
      </c>
      <c r="E114" s="85">
        <v>700</v>
      </c>
    </row>
    <row r="115" spans="1:5" ht="15.75" thickBot="1">
      <c r="A115" s="93"/>
      <c r="B115" s="87"/>
      <c r="C115" s="81">
        <v>4410</v>
      </c>
      <c r="D115" s="89" t="s">
        <v>47</v>
      </c>
      <c r="E115" s="86">
        <v>35900</v>
      </c>
    </row>
    <row r="116" spans="1:5" ht="15.75" thickBot="1">
      <c r="A116" s="93"/>
      <c r="B116" s="87"/>
      <c r="C116" s="81">
        <v>4420</v>
      </c>
      <c r="D116" s="89" t="s">
        <v>48</v>
      </c>
      <c r="E116" s="86">
        <v>4000</v>
      </c>
    </row>
    <row r="117" spans="1:5" ht="15.75" thickBot="1">
      <c r="A117" s="94"/>
      <c r="B117" s="91"/>
      <c r="C117" s="81">
        <v>4430</v>
      </c>
      <c r="D117" s="89" t="s">
        <v>31</v>
      </c>
      <c r="E117" s="86">
        <v>17085</v>
      </c>
    </row>
    <row r="118" spans="1:5" ht="13.5" thickBot="1">
      <c r="A118" s="78" t="s">
        <v>0</v>
      </c>
      <c r="B118" s="79" t="s">
        <v>1</v>
      </c>
      <c r="C118" s="79" t="s">
        <v>16</v>
      </c>
      <c r="D118" s="79" t="s">
        <v>85</v>
      </c>
      <c r="E118" s="79" t="s">
        <v>86</v>
      </c>
    </row>
    <row r="119" spans="1:5" ht="13.5" thickBot="1">
      <c r="A119" s="78">
        <v>1</v>
      </c>
      <c r="B119" s="79">
        <v>2</v>
      </c>
      <c r="C119" s="79">
        <v>3</v>
      </c>
      <c r="D119" s="79">
        <v>4</v>
      </c>
      <c r="E119" s="79">
        <v>5</v>
      </c>
    </row>
    <row r="120" spans="1:5" ht="27" thickBot="1">
      <c r="A120" s="80">
        <v>750</v>
      </c>
      <c r="B120" s="81">
        <v>75020</v>
      </c>
      <c r="C120" s="81">
        <v>4440</v>
      </c>
      <c r="D120" s="89" t="s">
        <v>117</v>
      </c>
      <c r="E120" s="86">
        <v>66760</v>
      </c>
    </row>
    <row r="121" spans="1:5" ht="15.75" thickBot="1">
      <c r="A121" s="93"/>
      <c r="B121" s="87"/>
      <c r="C121" s="81">
        <v>4530</v>
      </c>
      <c r="D121" s="89" t="s">
        <v>118</v>
      </c>
      <c r="E121" s="85">
        <v>500</v>
      </c>
    </row>
    <row r="122" spans="1:5" ht="27" thickBot="1">
      <c r="A122" s="93"/>
      <c r="B122" s="87"/>
      <c r="C122" s="81">
        <v>4700</v>
      </c>
      <c r="D122" s="89" t="s">
        <v>100</v>
      </c>
      <c r="E122" s="86">
        <v>35000</v>
      </c>
    </row>
    <row r="123" spans="1:5" ht="27" thickBot="1">
      <c r="A123" s="93"/>
      <c r="B123" s="87"/>
      <c r="C123" s="81">
        <v>4740</v>
      </c>
      <c r="D123" s="89" t="s">
        <v>101</v>
      </c>
      <c r="E123" s="86">
        <v>30000</v>
      </c>
    </row>
    <row r="124" spans="1:5" ht="27" thickBot="1">
      <c r="A124" s="93"/>
      <c r="B124" s="87"/>
      <c r="C124" s="81">
        <v>4750</v>
      </c>
      <c r="D124" s="89" t="s">
        <v>102</v>
      </c>
      <c r="E124" s="86">
        <v>28400</v>
      </c>
    </row>
    <row r="125" spans="1:5" ht="27" thickBot="1">
      <c r="A125" s="93"/>
      <c r="B125" s="87"/>
      <c r="C125" s="81">
        <v>6050</v>
      </c>
      <c r="D125" s="89" t="s">
        <v>67</v>
      </c>
      <c r="E125" s="86">
        <v>250000</v>
      </c>
    </row>
    <row r="126" spans="1:5" ht="27" thickBot="1">
      <c r="A126" s="93"/>
      <c r="B126" s="87"/>
      <c r="C126" s="81">
        <v>6060</v>
      </c>
      <c r="D126" s="89" t="s">
        <v>28</v>
      </c>
      <c r="E126" s="86">
        <v>93468</v>
      </c>
    </row>
    <row r="127" spans="1:5" ht="52.5" thickBot="1">
      <c r="A127" s="93"/>
      <c r="B127" s="81"/>
      <c r="C127" s="81">
        <v>6630</v>
      </c>
      <c r="D127" s="107" t="s">
        <v>119</v>
      </c>
      <c r="E127" s="86">
        <v>110000</v>
      </c>
    </row>
    <row r="128" spans="1:5" ht="15.75" thickBot="1">
      <c r="A128" s="93"/>
      <c r="B128" s="81">
        <v>75045</v>
      </c>
      <c r="C128" s="81"/>
      <c r="D128" s="106" t="s">
        <v>120</v>
      </c>
      <c r="E128" s="82">
        <v>28000</v>
      </c>
    </row>
    <row r="129" spans="1:5" ht="15.75" thickBot="1">
      <c r="A129" s="93"/>
      <c r="B129" s="87"/>
      <c r="C129" s="81">
        <v>4110</v>
      </c>
      <c r="D129" s="89" t="s">
        <v>89</v>
      </c>
      <c r="E129" s="86">
        <v>1800</v>
      </c>
    </row>
    <row r="130" spans="1:5" ht="15.75" thickBot="1">
      <c r="A130" s="93"/>
      <c r="B130" s="87"/>
      <c r="C130" s="81">
        <v>4120</v>
      </c>
      <c r="D130" s="89" t="s">
        <v>27</v>
      </c>
      <c r="E130" s="85">
        <v>200</v>
      </c>
    </row>
    <row r="131" spans="1:5" ht="15.75" thickBot="1">
      <c r="A131" s="93"/>
      <c r="B131" s="87"/>
      <c r="C131" s="81">
        <v>4170</v>
      </c>
      <c r="D131" s="89" t="s">
        <v>23</v>
      </c>
      <c r="E131" s="86">
        <v>15000</v>
      </c>
    </row>
    <row r="132" spans="1:5" ht="15.75" thickBot="1">
      <c r="A132" s="93"/>
      <c r="B132" s="87"/>
      <c r="C132" s="81">
        <v>4210</v>
      </c>
      <c r="D132" s="89" t="s">
        <v>29</v>
      </c>
      <c r="E132" s="86">
        <v>2000</v>
      </c>
    </row>
    <row r="133" spans="1:5" ht="15.75" thickBot="1">
      <c r="A133" s="93"/>
      <c r="B133" s="87"/>
      <c r="C133" s="81">
        <v>4300</v>
      </c>
      <c r="D133" s="89" t="s">
        <v>26</v>
      </c>
      <c r="E133" s="86">
        <v>3500</v>
      </c>
    </row>
    <row r="134" spans="1:5" ht="27" thickBot="1">
      <c r="A134" s="93"/>
      <c r="B134" s="87"/>
      <c r="C134" s="81">
        <v>4370</v>
      </c>
      <c r="D134" s="89" t="s">
        <v>97</v>
      </c>
      <c r="E134" s="85">
        <v>500</v>
      </c>
    </row>
    <row r="135" spans="1:5" ht="27" thickBot="1">
      <c r="A135" s="93"/>
      <c r="B135" s="87"/>
      <c r="C135" s="81">
        <v>4400</v>
      </c>
      <c r="D135" s="89" t="s">
        <v>98</v>
      </c>
      <c r="E135" s="86">
        <v>3500</v>
      </c>
    </row>
    <row r="136" spans="1:5" ht="15.75" thickBot="1">
      <c r="A136" s="93"/>
      <c r="B136" s="87"/>
      <c r="C136" s="81">
        <v>4410</v>
      </c>
      <c r="D136" s="89" t="s">
        <v>47</v>
      </c>
      <c r="E136" s="85">
        <v>500</v>
      </c>
    </row>
    <row r="137" spans="1:5" ht="27" thickBot="1">
      <c r="A137" s="88"/>
      <c r="B137" s="84"/>
      <c r="C137" s="81">
        <v>4700</v>
      </c>
      <c r="D137" s="89" t="s">
        <v>100</v>
      </c>
      <c r="E137" s="85">
        <v>500</v>
      </c>
    </row>
    <row r="138" spans="1:5" ht="27" thickBot="1">
      <c r="A138" s="88"/>
      <c r="B138" s="81"/>
      <c r="C138" s="81">
        <v>4740</v>
      </c>
      <c r="D138" s="89" t="s">
        <v>101</v>
      </c>
      <c r="E138" s="85">
        <v>500</v>
      </c>
    </row>
    <row r="139" spans="1:5" ht="27" thickBot="1">
      <c r="A139" s="88"/>
      <c r="B139" s="81">
        <v>75075</v>
      </c>
      <c r="C139" s="81"/>
      <c r="D139" s="105" t="s">
        <v>121</v>
      </c>
      <c r="E139" s="82">
        <v>83260</v>
      </c>
    </row>
    <row r="140" spans="1:5" ht="15.75" thickBot="1">
      <c r="A140" s="93"/>
      <c r="B140" s="87"/>
      <c r="C140" s="81">
        <v>4170</v>
      </c>
      <c r="D140" s="89" t="s">
        <v>23</v>
      </c>
      <c r="E140" s="86">
        <v>7260</v>
      </c>
    </row>
    <row r="141" spans="1:5" ht="15.75" thickBot="1">
      <c r="A141" s="93"/>
      <c r="B141" s="87"/>
      <c r="C141" s="81">
        <v>4210</v>
      </c>
      <c r="D141" s="89" t="s">
        <v>29</v>
      </c>
      <c r="E141" s="86">
        <v>35000</v>
      </c>
    </row>
    <row r="142" spans="1:5" ht="15.75" thickBot="1">
      <c r="A142" s="93"/>
      <c r="B142" s="87"/>
      <c r="C142" s="81">
        <v>4300</v>
      </c>
      <c r="D142" s="89" t="s">
        <v>26</v>
      </c>
      <c r="E142" s="86">
        <v>41000</v>
      </c>
    </row>
    <row r="143" spans="1:5" ht="15.75" thickBot="1">
      <c r="A143" s="93"/>
      <c r="B143" s="96">
        <v>75095</v>
      </c>
      <c r="C143" s="81"/>
      <c r="D143" s="106" t="s">
        <v>54</v>
      </c>
      <c r="E143" s="82">
        <v>21500</v>
      </c>
    </row>
    <row r="144" spans="1:5" ht="39.75" thickBot="1">
      <c r="A144" s="95"/>
      <c r="B144" s="84"/>
      <c r="C144" s="81">
        <v>2820</v>
      </c>
      <c r="D144" s="107" t="s">
        <v>122</v>
      </c>
      <c r="E144" s="86">
        <v>6500</v>
      </c>
    </row>
    <row r="145" spans="1:5" ht="15.75" thickBot="1">
      <c r="A145" s="95"/>
      <c r="B145" s="84"/>
      <c r="C145" s="81">
        <v>4170</v>
      </c>
      <c r="D145" s="107" t="s">
        <v>23</v>
      </c>
      <c r="E145" s="85">
        <v>500</v>
      </c>
    </row>
    <row r="146" spans="1:5" ht="15.75" thickBot="1">
      <c r="A146" s="95"/>
      <c r="B146" s="84"/>
      <c r="C146" s="81">
        <v>4210</v>
      </c>
      <c r="D146" s="89" t="s">
        <v>29</v>
      </c>
      <c r="E146" s="86">
        <v>10000</v>
      </c>
    </row>
    <row r="147" spans="1:5" ht="15.75" thickBot="1">
      <c r="A147" s="97"/>
      <c r="B147" s="81"/>
      <c r="C147" s="81">
        <v>4300</v>
      </c>
      <c r="D147" s="89" t="s">
        <v>26</v>
      </c>
      <c r="E147" s="86">
        <v>4500</v>
      </c>
    </row>
    <row r="148" spans="1:5" ht="12.75">
      <c r="A148" s="180">
        <v>754</v>
      </c>
      <c r="B148" s="180"/>
      <c r="C148" s="180"/>
      <c r="D148" s="108" t="s">
        <v>123</v>
      </c>
      <c r="E148" s="186">
        <v>2311800</v>
      </c>
    </row>
    <row r="149" spans="1:5" ht="13.5" thickBot="1">
      <c r="A149" s="182"/>
      <c r="B149" s="182"/>
      <c r="C149" s="182"/>
      <c r="D149" s="105" t="s">
        <v>124</v>
      </c>
      <c r="E149" s="187"/>
    </row>
    <row r="150" spans="1:5" ht="27" thickBot="1">
      <c r="A150" s="88"/>
      <c r="B150" s="81">
        <v>75411</v>
      </c>
      <c r="C150" s="81"/>
      <c r="D150" s="105" t="s">
        <v>125</v>
      </c>
      <c r="E150" s="82">
        <v>2280000</v>
      </c>
    </row>
    <row r="151" spans="1:5" ht="39.75" thickBot="1">
      <c r="A151" s="93"/>
      <c r="B151" s="84"/>
      <c r="C151" s="81">
        <v>3070</v>
      </c>
      <c r="D151" s="89" t="s">
        <v>84</v>
      </c>
      <c r="E151" s="86">
        <v>176000</v>
      </c>
    </row>
    <row r="152" spans="1:5" ht="15.75" thickBot="1">
      <c r="A152" s="93"/>
      <c r="B152" s="84"/>
      <c r="C152" s="81">
        <v>4010</v>
      </c>
      <c r="D152" s="89" t="s">
        <v>24</v>
      </c>
      <c r="E152" s="86">
        <v>18000</v>
      </c>
    </row>
    <row r="153" spans="1:5" ht="15.75" thickBot="1">
      <c r="A153" s="80"/>
      <c r="B153" s="81"/>
      <c r="C153" s="81">
        <v>4040</v>
      </c>
      <c r="D153" s="89" t="s">
        <v>109</v>
      </c>
      <c r="E153" s="86">
        <v>2000</v>
      </c>
    </row>
    <row r="154" spans="1:5" ht="13.5" thickBot="1">
      <c r="A154" s="78" t="s">
        <v>0</v>
      </c>
      <c r="B154" s="79" t="s">
        <v>1</v>
      </c>
      <c r="C154" s="79" t="s">
        <v>16</v>
      </c>
      <c r="D154" s="79" t="s">
        <v>85</v>
      </c>
      <c r="E154" s="79" t="s">
        <v>86</v>
      </c>
    </row>
    <row r="155" spans="1:5" ht="13.5" thickBot="1">
      <c r="A155" s="78">
        <v>1</v>
      </c>
      <c r="B155" s="79">
        <v>2</v>
      </c>
      <c r="C155" s="79">
        <v>3</v>
      </c>
      <c r="D155" s="79">
        <v>4</v>
      </c>
      <c r="E155" s="79">
        <v>5</v>
      </c>
    </row>
    <row r="156" spans="1:5" ht="27" thickBot="1">
      <c r="A156" s="80">
        <v>754</v>
      </c>
      <c r="B156" s="81">
        <v>75411</v>
      </c>
      <c r="C156" s="81">
        <v>4050</v>
      </c>
      <c r="D156" s="89" t="s">
        <v>126</v>
      </c>
      <c r="E156" s="86">
        <v>1462000</v>
      </c>
    </row>
    <row r="157" spans="1:5" ht="39.75" thickBot="1">
      <c r="A157" s="95"/>
      <c r="B157" s="84"/>
      <c r="C157" s="81">
        <v>4060</v>
      </c>
      <c r="D157" s="89" t="s">
        <v>65</v>
      </c>
      <c r="E157" s="86">
        <v>103000</v>
      </c>
    </row>
    <row r="158" spans="1:5" ht="27" thickBot="1">
      <c r="A158" s="95"/>
      <c r="B158" s="84"/>
      <c r="C158" s="81">
        <v>4070</v>
      </c>
      <c r="D158" s="89" t="s">
        <v>127</v>
      </c>
      <c r="E158" s="86">
        <v>119000</v>
      </c>
    </row>
    <row r="159" spans="1:5" ht="15.75" thickBot="1">
      <c r="A159" s="95"/>
      <c r="B159" s="84"/>
      <c r="C159" s="81">
        <v>4110</v>
      </c>
      <c r="D159" s="89" t="s">
        <v>89</v>
      </c>
      <c r="E159" s="86">
        <v>3500</v>
      </c>
    </row>
    <row r="160" spans="1:5" ht="15.75" thickBot="1">
      <c r="A160" s="95"/>
      <c r="B160" s="84"/>
      <c r="C160" s="81">
        <v>4120</v>
      </c>
      <c r="D160" s="89" t="s">
        <v>27</v>
      </c>
      <c r="E160" s="85">
        <v>500</v>
      </c>
    </row>
    <row r="161" spans="1:5" ht="27" thickBot="1">
      <c r="A161" s="95"/>
      <c r="B161" s="84"/>
      <c r="C161" s="81">
        <v>4180</v>
      </c>
      <c r="D161" s="89" t="s">
        <v>128</v>
      </c>
      <c r="E161" s="86">
        <v>102000</v>
      </c>
    </row>
    <row r="162" spans="1:5" ht="15.75" thickBot="1">
      <c r="A162" s="95"/>
      <c r="B162" s="84"/>
      <c r="C162" s="81">
        <v>4210</v>
      </c>
      <c r="D162" s="89" t="s">
        <v>29</v>
      </c>
      <c r="E162" s="86">
        <v>106000</v>
      </c>
    </row>
    <row r="163" spans="1:5" ht="15.75" thickBot="1">
      <c r="A163" s="95"/>
      <c r="B163" s="84"/>
      <c r="C163" s="81">
        <v>4220</v>
      </c>
      <c r="D163" s="89" t="s">
        <v>83</v>
      </c>
      <c r="E163" s="86">
        <v>2000</v>
      </c>
    </row>
    <row r="164" spans="1:5" ht="15.75" thickBot="1">
      <c r="A164" s="93"/>
      <c r="B164" s="87"/>
      <c r="C164" s="81">
        <v>4260</v>
      </c>
      <c r="D164" s="89" t="s">
        <v>51</v>
      </c>
      <c r="E164" s="86">
        <v>61900</v>
      </c>
    </row>
    <row r="165" spans="1:5" ht="15.75" thickBot="1">
      <c r="A165" s="93"/>
      <c r="B165" s="87"/>
      <c r="C165" s="81">
        <v>4270</v>
      </c>
      <c r="D165" s="89" t="s">
        <v>25</v>
      </c>
      <c r="E165" s="86">
        <v>20000</v>
      </c>
    </row>
    <row r="166" spans="1:5" ht="15.75" thickBot="1">
      <c r="A166" s="93"/>
      <c r="B166" s="87"/>
      <c r="C166" s="81">
        <v>4280</v>
      </c>
      <c r="D166" s="89" t="s">
        <v>55</v>
      </c>
      <c r="E166" s="86">
        <v>14987</v>
      </c>
    </row>
    <row r="167" spans="1:5" ht="15.75" thickBot="1">
      <c r="A167" s="93"/>
      <c r="B167" s="87"/>
      <c r="C167" s="81">
        <v>4300</v>
      </c>
      <c r="D167" s="89" t="s">
        <v>26</v>
      </c>
      <c r="E167" s="86">
        <v>28100</v>
      </c>
    </row>
    <row r="168" spans="1:5" ht="15.75" thickBot="1">
      <c r="A168" s="93"/>
      <c r="B168" s="87"/>
      <c r="C168" s="81">
        <v>4350</v>
      </c>
      <c r="D168" s="89" t="s">
        <v>77</v>
      </c>
      <c r="E168" s="86">
        <v>5000</v>
      </c>
    </row>
    <row r="169" spans="1:5" ht="27" thickBot="1">
      <c r="A169" s="95"/>
      <c r="B169" s="84"/>
      <c r="C169" s="81">
        <v>4360</v>
      </c>
      <c r="D169" s="89" t="s">
        <v>96</v>
      </c>
      <c r="E169" s="86">
        <v>12000</v>
      </c>
    </row>
    <row r="170" spans="1:5" ht="27" thickBot="1">
      <c r="A170" s="95"/>
      <c r="B170" s="84"/>
      <c r="C170" s="81">
        <v>4370</v>
      </c>
      <c r="D170" s="89" t="s">
        <v>97</v>
      </c>
      <c r="E170" s="86">
        <v>19000</v>
      </c>
    </row>
    <row r="171" spans="1:5" ht="15.75" thickBot="1">
      <c r="A171" s="95"/>
      <c r="B171" s="84"/>
      <c r="C171" s="81">
        <v>4410</v>
      </c>
      <c r="D171" s="89" t="s">
        <v>47</v>
      </c>
      <c r="E171" s="86">
        <v>4000</v>
      </c>
    </row>
    <row r="172" spans="1:5" ht="15.75" thickBot="1">
      <c r="A172" s="95"/>
      <c r="B172" s="84"/>
      <c r="C172" s="81">
        <v>4430</v>
      </c>
      <c r="D172" s="89" t="s">
        <v>31</v>
      </c>
      <c r="E172" s="86">
        <v>5000</v>
      </c>
    </row>
    <row r="173" spans="1:5" ht="27" thickBot="1">
      <c r="A173" s="95"/>
      <c r="B173" s="84"/>
      <c r="C173" s="81">
        <v>4440</v>
      </c>
      <c r="D173" s="89" t="s">
        <v>78</v>
      </c>
      <c r="E173" s="85">
        <v>788</v>
      </c>
    </row>
    <row r="174" spans="1:5" ht="15.75" thickBot="1">
      <c r="A174" s="95"/>
      <c r="B174" s="84"/>
      <c r="C174" s="81">
        <v>4500</v>
      </c>
      <c r="D174" s="89" t="s">
        <v>129</v>
      </c>
      <c r="E174" s="86">
        <v>5000</v>
      </c>
    </row>
    <row r="175" spans="1:5" ht="15.75" thickBot="1">
      <c r="A175" s="95"/>
      <c r="B175" s="84"/>
      <c r="C175" s="81">
        <v>4510</v>
      </c>
      <c r="D175" s="89" t="s">
        <v>130</v>
      </c>
      <c r="E175" s="85">
        <v>225</v>
      </c>
    </row>
    <row r="176" spans="1:5" ht="27" thickBot="1">
      <c r="A176" s="93"/>
      <c r="B176" s="84"/>
      <c r="C176" s="81">
        <v>4740</v>
      </c>
      <c r="D176" s="89" t="s">
        <v>101</v>
      </c>
      <c r="E176" s="86">
        <v>5000</v>
      </c>
    </row>
    <row r="177" spans="1:5" ht="27" thickBot="1">
      <c r="A177" s="93"/>
      <c r="B177" s="81"/>
      <c r="C177" s="81">
        <v>4750</v>
      </c>
      <c r="D177" s="89" t="s">
        <v>102</v>
      </c>
      <c r="E177" s="86">
        <v>5000</v>
      </c>
    </row>
    <row r="178" spans="1:5" ht="15.75" thickBot="1">
      <c r="A178" s="93"/>
      <c r="B178" s="81">
        <v>75414</v>
      </c>
      <c r="C178" s="81"/>
      <c r="D178" s="106" t="s">
        <v>131</v>
      </c>
      <c r="E178" s="82">
        <v>26800</v>
      </c>
    </row>
    <row r="179" spans="1:5" ht="15.75" thickBot="1">
      <c r="A179" s="93"/>
      <c r="B179" s="87"/>
      <c r="C179" s="81">
        <v>4210</v>
      </c>
      <c r="D179" s="89" t="s">
        <v>29</v>
      </c>
      <c r="E179" s="86">
        <v>13800</v>
      </c>
    </row>
    <row r="180" spans="1:5" ht="15.75" thickBot="1">
      <c r="A180" s="93"/>
      <c r="B180" s="87"/>
      <c r="C180" s="81">
        <v>4300</v>
      </c>
      <c r="D180" s="89" t="s">
        <v>26</v>
      </c>
      <c r="E180" s="86">
        <v>1000</v>
      </c>
    </row>
    <row r="181" spans="1:5" ht="27" thickBot="1">
      <c r="A181" s="88"/>
      <c r="B181" s="87"/>
      <c r="C181" s="81">
        <v>4700</v>
      </c>
      <c r="D181" s="89" t="s">
        <v>100</v>
      </c>
      <c r="E181" s="86">
        <v>2000</v>
      </c>
    </row>
    <row r="182" spans="1:5" ht="27" thickBot="1">
      <c r="A182" s="88"/>
      <c r="B182" s="91"/>
      <c r="C182" s="81">
        <v>6060</v>
      </c>
      <c r="D182" s="89" t="s">
        <v>28</v>
      </c>
      <c r="E182" s="86">
        <v>10000</v>
      </c>
    </row>
    <row r="183" spans="1:5" ht="27" thickBot="1">
      <c r="A183" s="93"/>
      <c r="B183" s="81">
        <v>75415</v>
      </c>
      <c r="C183" s="81"/>
      <c r="D183" s="106" t="s">
        <v>132</v>
      </c>
      <c r="E183" s="82">
        <v>5000</v>
      </c>
    </row>
    <row r="184" spans="1:5" ht="39.75" thickBot="1">
      <c r="A184" s="97"/>
      <c r="B184" s="81"/>
      <c r="C184" s="81">
        <v>2820</v>
      </c>
      <c r="D184" s="89" t="s">
        <v>122</v>
      </c>
      <c r="E184" s="86">
        <v>5000</v>
      </c>
    </row>
    <row r="185" spans="1:5" ht="15.75" thickBot="1">
      <c r="A185" s="80">
        <v>757</v>
      </c>
      <c r="B185" s="81"/>
      <c r="C185" s="81"/>
      <c r="D185" s="105" t="s">
        <v>133</v>
      </c>
      <c r="E185" s="82">
        <v>1476594</v>
      </c>
    </row>
    <row r="186" spans="1:5" ht="27" thickBot="1">
      <c r="A186" s="88"/>
      <c r="B186" s="81">
        <v>75702</v>
      </c>
      <c r="C186" s="81"/>
      <c r="D186" s="105" t="s">
        <v>134</v>
      </c>
      <c r="E186" s="82">
        <v>1326594</v>
      </c>
    </row>
    <row r="187" spans="1:5" ht="39.75" thickBot="1">
      <c r="A187" s="90"/>
      <c r="B187" s="81"/>
      <c r="C187" s="81">
        <v>8070</v>
      </c>
      <c r="D187" s="89" t="s">
        <v>135</v>
      </c>
      <c r="E187" s="86">
        <v>1176999</v>
      </c>
    </row>
    <row r="188" spans="1:5" ht="13.5" thickBot="1">
      <c r="A188" s="78" t="s">
        <v>0</v>
      </c>
      <c r="B188" s="79" t="s">
        <v>1</v>
      </c>
      <c r="C188" s="79" t="s">
        <v>16</v>
      </c>
      <c r="D188" s="79" t="s">
        <v>85</v>
      </c>
      <c r="E188" s="79" t="s">
        <v>86</v>
      </c>
    </row>
    <row r="189" spans="1:5" ht="13.5" thickBot="1">
      <c r="A189" s="78">
        <v>1</v>
      </c>
      <c r="B189" s="79">
        <v>2</v>
      </c>
      <c r="C189" s="79">
        <v>3</v>
      </c>
      <c r="D189" s="79">
        <v>4</v>
      </c>
      <c r="E189" s="79">
        <v>5</v>
      </c>
    </row>
    <row r="190" spans="1:5" ht="27" thickBot="1">
      <c r="A190" s="80">
        <v>757</v>
      </c>
      <c r="B190" s="81">
        <v>75702</v>
      </c>
      <c r="C190" s="81">
        <v>8110</v>
      </c>
      <c r="D190" s="89" t="s">
        <v>136</v>
      </c>
      <c r="E190" s="86">
        <v>149595</v>
      </c>
    </row>
    <row r="191" spans="1:5" ht="39.75" thickBot="1">
      <c r="A191" s="83"/>
      <c r="B191" s="81">
        <v>75704</v>
      </c>
      <c r="C191" s="81"/>
      <c r="D191" s="105" t="s">
        <v>137</v>
      </c>
      <c r="E191" s="82">
        <v>150000</v>
      </c>
    </row>
    <row r="192" spans="1:5" ht="15.75" thickBot="1">
      <c r="A192" s="90"/>
      <c r="B192" s="91"/>
      <c r="C192" s="81">
        <v>8020</v>
      </c>
      <c r="D192" s="89" t="s">
        <v>76</v>
      </c>
      <c r="E192" s="86">
        <v>150000</v>
      </c>
    </row>
    <row r="193" spans="1:5" ht="15.75" thickBot="1">
      <c r="A193" s="80">
        <v>758</v>
      </c>
      <c r="B193" s="81"/>
      <c r="C193" s="81"/>
      <c r="D193" s="105" t="s">
        <v>138</v>
      </c>
      <c r="E193" s="82">
        <v>1188901</v>
      </c>
    </row>
    <row r="194" spans="1:5" ht="15.75" thickBot="1">
      <c r="A194" s="88"/>
      <c r="B194" s="81">
        <v>75818</v>
      </c>
      <c r="C194" s="81"/>
      <c r="D194" s="106" t="s">
        <v>139</v>
      </c>
      <c r="E194" s="82">
        <v>1188901</v>
      </c>
    </row>
    <row r="195" spans="1:5" ht="15.75" thickBot="1">
      <c r="A195" s="90"/>
      <c r="B195" s="91"/>
      <c r="C195" s="81">
        <v>4810</v>
      </c>
      <c r="D195" s="89" t="s">
        <v>140</v>
      </c>
      <c r="E195" s="86">
        <v>1188901</v>
      </c>
    </row>
    <row r="196" spans="1:5" ht="15.75" thickBot="1">
      <c r="A196" s="80">
        <v>801</v>
      </c>
      <c r="B196" s="81"/>
      <c r="C196" s="81"/>
      <c r="D196" s="105" t="s">
        <v>141</v>
      </c>
      <c r="E196" s="82">
        <v>22949665</v>
      </c>
    </row>
    <row r="197" spans="1:5" ht="15.75" thickBot="1">
      <c r="A197" s="88"/>
      <c r="B197" s="81">
        <v>80102</v>
      </c>
      <c r="C197" s="81"/>
      <c r="D197" s="106" t="s">
        <v>142</v>
      </c>
      <c r="E197" s="82">
        <v>1889126</v>
      </c>
    </row>
    <row r="198" spans="1:5" ht="27" thickBot="1">
      <c r="A198" s="93"/>
      <c r="B198" s="87"/>
      <c r="C198" s="81">
        <v>3020</v>
      </c>
      <c r="D198" s="89" t="s">
        <v>66</v>
      </c>
      <c r="E198" s="86">
        <v>4461</v>
      </c>
    </row>
    <row r="199" spans="1:5" ht="15.75" thickBot="1">
      <c r="A199" s="93"/>
      <c r="B199" s="98"/>
      <c r="C199" s="81">
        <v>4010</v>
      </c>
      <c r="D199" s="89" t="s">
        <v>24</v>
      </c>
      <c r="E199" s="86">
        <v>1334871</v>
      </c>
    </row>
    <row r="200" spans="1:5" ht="15.75" thickBot="1">
      <c r="A200" s="93"/>
      <c r="B200" s="98"/>
      <c r="C200" s="81">
        <v>4040</v>
      </c>
      <c r="D200" s="89" t="s">
        <v>94</v>
      </c>
      <c r="E200" s="92">
        <v>105767</v>
      </c>
    </row>
    <row r="201" spans="1:5" ht="15.75" thickBot="1">
      <c r="A201" s="93"/>
      <c r="B201" s="98"/>
      <c r="C201" s="81">
        <v>4110</v>
      </c>
      <c r="D201" s="89" t="s">
        <v>89</v>
      </c>
      <c r="E201" s="86">
        <v>254282</v>
      </c>
    </row>
    <row r="202" spans="1:5" ht="15.75" thickBot="1">
      <c r="A202" s="93"/>
      <c r="B202" s="98"/>
      <c r="C202" s="81">
        <v>4120</v>
      </c>
      <c r="D202" s="89" t="s">
        <v>27</v>
      </c>
      <c r="E202" s="86">
        <v>35053</v>
      </c>
    </row>
    <row r="203" spans="1:5" ht="15.75" thickBot="1">
      <c r="A203" s="93"/>
      <c r="B203" s="98"/>
      <c r="C203" s="81">
        <v>4170</v>
      </c>
      <c r="D203" s="89" t="s">
        <v>23</v>
      </c>
      <c r="E203" s="86">
        <v>3800</v>
      </c>
    </row>
    <row r="204" spans="1:5" ht="15.75" thickBot="1">
      <c r="A204" s="93"/>
      <c r="B204" s="98"/>
      <c r="C204" s="81">
        <v>4210</v>
      </c>
      <c r="D204" s="89" t="s">
        <v>29</v>
      </c>
      <c r="E204" s="86">
        <v>14810</v>
      </c>
    </row>
    <row r="205" spans="1:5" ht="15.75" thickBot="1">
      <c r="A205" s="93"/>
      <c r="B205" s="98"/>
      <c r="C205" s="81">
        <v>4260</v>
      </c>
      <c r="D205" s="89" t="s">
        <v>51</v>
      </c>
      <c r="E205" s="86">
        <v>33250</v>
      </c>
    </row>
    <row r="206" spans="1:5" ht="15.75" thickBot="1">
      <c r="A206" s="93"/>
      <c r="B206" s="98"/>
      <c r="C206" s="81">
        <v>4270</v>
      </c>
      <c r="D206" s="89" t="s">
        <v>25</v>
      </c>
      <c r="E206" s="86">
        <v>1812</v>
      </c>
    </row>
    <row r="207" spans="1:5" ht="15.75" thickBot="1">
      <c r="A207" s="93"/>
      <c r="B207" s="98"/>
      <c r="C207" s="81">
        <v>4280</v>
      </c>
      <c r="D207" s="89" t="s">
        <v>55</v>
      </c>
      <c r="E207" s="86">
        <v>1700</v>
      </c>
    </row>
    <row r="208" spans="1:5" ht="15.75" thickBot="1">
      <c r="A208" s="93"/>
      <c r="B208" s="98"/>
      <c r="C208" s="81">
        <v>4300</v>
      </c>
      <c r="D208" s="89" t="s">
        <v>26</v>
      </c>
      <c r="E208" s="86">
        <v>3900</v>
      </c>
    </row>
    <row r="209" spans="1:5" ht="15.75" thickBot="1">
      <c r="A209" s="93"/>
      <c r="B209" s="98"/>
      <c r="C209" s="81">
        <v>4350</v>
      </c>
      <c r="D209" s="89" t="s">
        <v>77</v>
      </c>
      <c r="E209" s="85">
        <v>310</v>
      </c>
    </row>
    <row r="210" spans="1:5" ht="27" thickBot="1">
      <c r="A210" s="93"/>
      <c r="B210" s="98"/>
      <c r="C210" s="81">
        <v>4370</v>
      </c>
      <c r="D210" s="89" t="s">
        <v>97</v>
      </c>
      <c r="E210" s="86">
        <v>4200</v>
      </c>
    </row>
    <row r="211" spans="1:5" ht="15.75" thickBot="1">
      <c r="A211" s="93"/>
      <c r="B211" s="98"/>
      <c r="C211" s="81">
        <v>4410</v>
      </c>
      <c r="D211" s="89" t="s">
        <v>47</v>
      </c>
      <c r="E211" s="86">
        <v>1200</v>
      </c>
    </row>
    <row r="212" spans="1:5" ht="15.75" thickBot="1">
      <c r="A212" s="93"/>
      <c r="B212" s="98"/>
      <c r="C212" s="81">
        <v>4430</v>
      </c>
      <c r="D212" s="89" t="s">
        <v>31</v>
      </c>
      <c r="E212" s="85">
        <v>150</v>
      </c>
    </row>
    <row r="213" spans="1:5" ht="27" thickBot="1">
      <c r="A213" s="93"/>
      <c r="B213" s="98"/>
      <c r="C213" s="81">
        <v>4440</v>
      </c>
      <c r="D213" s="89" t="s">
        <v>117</v>
      </c>
      <c r="E213" s="86">
        <v>84060</v>
      </c>
    </row>
    <row r="214" spans="1:5" ht="27" thickBot="1">
      <c r="A214" s="93"/>
      <c r="B214" s="84"/>
      <c r="C214" s="81">
        <v>4740</v>
      </c>
      <c r="D214" s="89" t="s">
        <v>101</v>
      </c>
      <c r="E214" s="85">
        <v>500</v>
      </c>
    </row>
    <row r="215" spans="1:5" ht="27" thickBot="1">
      <c r="A215" s="93"/>
      <c r="B215" s="81"/>
      <c r="C215" s="81">
        <v>4750</v>
      </c>
      <c r="D215" s="89" t="s">
        <v>102</v>
      </c>
      <c r="E215" s="86">
        <v>5000</v>
      </c>
    </row>
    <row r="216" spans="1:5" ht="15.75" thickBot="1">
      <c r="A216" s="93"/>
      <c r="B216" s="81">
        <v>80110</v>
      </c>
      <c r="C216" s="81"/>
      <c r="D216" s="106" t="s">
        <v>81</v>
      </c>
      <c r="E216" s="82">
        <v>500608</v>
      </c>
    </row>
    <row r="217" spans="1:5" ht="27" thickBot="1">
      <c r="A217" s="93"/>
      <c r="B217" s="87"/>
      <c r="C217" s="81">
        <v>3020</v>
      </c>
      <c r="D217" s="89" t="s">
        <v>66</v>
      </c>
      <c r="E217" s="86">
        <v>1409</v>
      </c>
    </row>
    <row r="218" spans="1:5" ht="15.75" thickBot="1">
      <c r="A218" s="88"/>
      <c r="B218" s="87"/>
      <c r="C218" s="81">
        <v>4010</v>
      </c>
      <c r="D218" s="89" t="s">
        <v>24</v>
      </c>
      <c r="E218" s="86">
        <v>339346</v>
      </c>
    </row>
    <row r="219" spans="1:5" ht="15.75" thickBot="1">
      <c r="A219" s="93"/>
      <c r="B219" s="87"/>
      <c r="C219" s="81">
        <v>4040</v>
      </c>
      <c r="D219" s="89" t="s">
        <v>94</v>
      </c>
      <c r="E219" s="86">
        <v>27932</v>
      </c>
    </row>
    <row r="220" spans="1:5" ht="15.75" thickBot="1">
      <c r="A220" s="93"/>
      <c r="B220" s="87"/>
      <c r="C220" s="81">
        <v>4110</v>
      </c>
      <c r="D220" s="89" t="s">
        <v>89</v>
      </c>
      <c r="E220" s="86">
        <v>64127</v>
      </c>
    </row>
    <row r="221" spans="1:5" ht="15.75" thickBot="1">
      <c r="A221" s="93"/>
      <c r="B221" s="87"/>
      <c r="C221" s="81">
        <v>4120</v>
      </c>
      <c r="D221" s="89" t="s">
        <v>27</v>
      </c>
      <c r="E221" s="86">
        <v>8998</v>
      </c>
    </row>
    <row r="222" spans="1:5" ht="15.75" thickBot="1">
      <c r="A222" s="93"/>
      <c r="B222" s="87"/>
      <c r="C222" s="81">
        <v>4210</v>
      </c>
      <c r="D222" s="89" t="s">
        <v>29</v>
      </c>
      <c r="E222" s="86">
        <v>5958</v>
      </c>
    </row>
    <row r="223" spans="1:5" ht="12.75">
      <c r="A223" s="188"/>
      <c r="B223" s="185"/>
      <c r="C223" s="180">
        <v>4240</v>
      </c>
      <c r="D223" s="109" t="s">
        <v>143</v>
      </c>
      <c r="E223" s="189">
        <v>1637</v>
      </c>
    </row>
    <row r="224" spans="1:5" ht="13.5" thickBot="1">
      <c r="A224" s="188"/>
      <c r="B224" s="185"/>
      <c r="C224" s="182"/>
      <c r="D224" s="89" t="s">
        <v>144</v>
      </c>
      <c r="E224" s="190"/>
    </row>
    <row r="225" spans="1:5" ht="15.75" thickBot="1">
      <c r="A225" s="93"/>
      <c r="B225" s="87"/>
      <c r="C225" s="81">
        <v>4260</v>
      </c>
      <c r="D225" s="89" t="s">
        <v>51</v>
      </c>
      <c r="E225" s="86">
        <v>18054</v>
      </c>
    </row>
    <row r="226" spans="1:5" ht="15.75" thickBot="1">
      <c r="A226" s="93"/>
      <c r="B226" s="87"/>
      <c r="C226" s="81">
        <v>4280</v>
      </c>
      <c r="D226" s="89" t="s">
        <v>55</v>
      </c>
      <c r="E226" s="85">
        <v>310</v>
      </c>
    </row>
    <row r="227" spans="1:5" ht="15.75" thickBot="1">
      <c r="A227" s="93"/>
      <c r="B227" s="87"/>
      <c r="C227" s="81">
        <v>4300</v>
      </c>
      <c r="D227" s="89" t="s">
        <v>26</v>
      </c>
      <c r="E227" s="86">
        <v>3059</v>
      </c>
    </row>
    <row r="228" spans="1:5" ht="15.75" thickBot="1">
      <c r="A228" s="93"/>
      <c r="B228" s="98"/>
      <c r="C228" s="81">
        <v>4350</v>
      </c>
      <c r="D228" s="89" t="s">
        <v>77</v>
      </c>
      <c r="E228" s="85">
        <v>648</v>
      </c>
    </row>
    <row r="229" spans="1:5" ht="27" thickBot="1">
      <c r="A229" s="94"/>
      <c r="B229" s="99"/>
      <c r="C229" s="81">
        <v>4360</v>
      </c>
      <c r="D229" s="89" t="s">
        <v>96</v>
      </c>
      <c r="E229" s="85">
        <v>186</v>
      </c>
    </row>
    <row r="230" spans="1:5" ht="13.5" thickBot="1">
      <c r="A230" s="78" t="s">
        <v>0</v>
      </c>
      <c r="B230" s="79" t="s">
        <v>1</v>
      </c>
      <c r="C230" s="79" t="s">
        <v>16</v>
      </c>
      <c r="D230" s="79" t="s">
        <v>85</v>
      </c>
      <c r="E230" s="79" t="s">
        <v>86</v>
      </c>
    </row>
    <row r="231" spans="1:5" ht="13.5" thickBot="1">
      <c r="A231" s="78">
        <v>1</v>
      </c>
      <c r="B231" s="79">
        <v>2</v>
      </c>
      <c r="C231" s="79">
        <v>3</v>
      </c>
      <c r="D231" s="79">
        <v>4</v>
      </c>
      <c r="E231" s="79">
        <v>5</v>
      </c>
    </row>
    <row r="232" spans="1:5" ht="27" thickBot="1">
      <c r="A232" s="80">
        <v>801</v>
      </c>
      <c r="B232" s="81">
        <v>80110</v>
      </c>
      <c r="C232" s="81">
        <v>4370</v>
      </c>
      <c r="D232" s="89" t="s">
        <v>97</v>
      </c>
      <c r="E232" s="86">
        <v>1265</v>
      </c>
    </row>
    <row r="233" spans="1:5" ht="27" thickBot="1">
      <c r="A233" s="93"/>
      <c r="B233" s="98"/>
      <c r="C233" s="81">
        <v>4390</v>
      </c>
      <c r="D233" s="89" t="s">
        <v>116</v>
      </c>
      <c r="E233" s="85">
        <v>155</v>
      </c>
    </row>
    <row r="234" spans="1:5" ht="27" thickBot="1">
      <c r="A234" s="93"/>
      <c r="B234" s="98"/>
      <c r="C234" s="81">
        <v>4440</v>
      </c>
      <c r="D234" s="89" t="s">
        <v>117</v>
      </c>
      <c r="E234" s="86">
        <v>25740</v>
      </c>
    </row>
    <row r="235" spans="1:5" ht="27" thickBot="1">
      <c r="A235" s="83"/>
      <c r="B235" s="84"/>
      <c r="C235" s="81">
        <v>4700</v>
      </c>
      <c r="D235" s="89" t="s">
        <v>100</v>
      </c>
      <c r="E235" s="85">
        <v>543</v>
      </c>
    </row>
    <row r="236" spans="1:5" ht="27" thickBot="1">
      <c r="A236" s="93"/>
      <c r="B236" s="84"/>
      <c r="C236" s="81">
        <v>4740</v>
      </c>
      <c r="D236" s="89" t="s">
        <v>101</v>
      </c>
      <c r="E236" s="85">
        <v>233</v>
      </c>
    </row>
    <row r="237" spans="1:5" ht="27" thickBot="1">
      <c r="A237" s="93"/>
      <c r="B237" s="81"/>
      <c r="C237" s="81">
        <v>4750</v>
      </c>
      <c r="D237" s="89" t="s">
        <v>102</v>
      </c>
      <c r="E237" s="86">
        <v>1008</v>
      </c>
    </row>
    <row r="238" spans="1:5" ht="15.75" thickBot="1">
      <c r="A238" s="93"/>
      <c r="B238" s="81">
        <v>80111</v>
      </c>
      <c r="C238" s="81"/>
      <c r="D238" s="106" t="s">
        <v>53</v>
      </c>
      <c r="E238" s="82">
        <v>1179635</v>
      </c>
    </row>
    <row r="239" spans="1:5" ht="27" thickBot="1">
      <c r="A239" s="93"/>
      <c r="B239" s="87"/>
      <c r="C239" s="81">
        <v>3020</v>
      </c>
      <c r="D239" s="89" t="s">
        <v>66</v>
      </c>
      <c r="E239" s="86">
        <v>2633</v>
      </c>
    </row>
    <row r="240" spans="1:5" ht="15.75" thickBot="1">
      <c r="A240" s="93"/>
      <c r="B240" s="98"/>
      <c r="C240" s="81">
        <v>4010</v>
      </c>
      <c r="D240" s="89" t="s">
        <v>24</v>
      </c>
      <c r="E240" s="86">
        <v>802141</v>
      </c>
    </row>
    <row r="241" spans="1:5" ht="15.75" thickBot="1">
      <c r="A241" s="93"/>
      <c r="B241" s="98"/>
      <c r="C241" s="81">
        <v>4040</v>
      </c>
      <c r="D241" s="89" t="s">
        <v>94</v>
      </c>
      <c r="E241" s="86">
        <v>90388</v>
      </c>
    </row>
    <row r="242" spans="1:5" ht="15.75" thickBot="1">
      <c r="A242" s="93"/>
      <c r="B242" s="98"/>
      <c r="C242" s="81">
        <v>4110</v>
      </c>
      <c r="D242" s="89" t="s">
        <v>89</v>
      </c>
      <c r="E242" s="86">
        <v>157557</v>
      </c>
    </row>
    <row r="243" spans="1:5" ht="15.75" thickBot="1">
      <c r="A243" s="93"/>
      <c r="B243" s="98"/>
      <c r="C243" s="81">
        <v>4120</v>
      </c>
      <c r="D243" s="89" t="s">
        <v>27</v>
      </c>
      <c r="E243" s="86">
        <v>21776</v>
      </c>
    </row>
    <row r="244" spans="1:5" ht="15.75" thickBot="1">
      <c r="A244" s="93"/>
      <c r="B244" s="98"/>
      <c r="C244" s="81">
        <v>4170</v>
      </c>
      <c r="D244" s="89" t="s">
        <v>23</v>
      </c>
      <c r="E244" s="86">
        <v>3200</v>
      </c>
    </row>
    <row r="245" spans="1:5" ht="15.75" thickBot="1">
      <c r="A245" s="93"/>
      <c r="B245" s="98"/>
      <c r="C245" s="81">
        <v>4210</v>
      </c>
      <c r="D245" s="89" t="s">
        <v>29</v>
      </c>
      <c r="E245" s="92">
        <v>13480</v>
      </c>
    </row>
    <row r="246" spans="1:5" ht="15.75" thickBot="1">
      <c r="A246" s="93"/>
      <c r="B246" s="98"/>
      <c r="C246" s="81">
        <v>4260</v>
      </c>
      <c r="D246" s="89" t="s">
        <v>51</v>
      </c>
      <c r="E246" s="86">
        <v>29326</v>
      </c>
    </row>
    <row r="247" spans="1:5" ht="15.75" thickBot="1">
      <c r="A247" s="93"/>
      <c r="B247" s="98"/>
      <c r="C247" s="81">
        <v>4270</v>
      </c>
      <c r="D247" s="107" t="s">
        <v>25</v>
      </c>
      <c r="E247" s="86">
        <v>1430</v>
      </c>
    </row>
    <row r="248" spans="1:5" ht="15.75" thickBot="1">
      <c r="A248" s="93"/>
      <c r="B248" s="98"/>
      <c r="C248" s="81">
        <v>4280</v>
      </c>
      <c r="D248" s="89" t="s">
        <v>55</v>
      </c>
      <c r="E248" s="85">
        <v>625</v>
      </c>
    </row>
    <row r="249" spans="1:5" ht="15.75" thickBot="1">
      <c r="A249" s="93"/>
      <c r="B249" s="98"/>
      <c r="C249" s="81">
        <v>4300</v>
      </c>
      <c r="D249" s="89" t="s">
        <v>26</v>
      </c>
      <c r="E249" s="86">
        <v>3063</v>
      </c>
    </row>
    <row r="250" spans="1:5" ht="15.75" thickBot="1">
      <c r="A250" s="93"/>
      <c r="B250" s="98"/>
      <c r="C250" s="81">
        <v>4350</v>
      </c>
      <c r="D250" s="89" t="s">
        <v>77</v>
      </c>
      <c r="E250" s="85">
        <v>260</v>
      </c>
    </row>
    <row r="251" spans="1:5" ht="27" thickBot="1">
      <c r="A251" s="93"/>
      <c r="B251" s="98"/>
      <c r="C251" s="81">
        <v>4360</v>
      </c>
      <c r="D251" s="89" t="s">
        <v>96</v>
      </c>
      <c r="E251" s="85">
        <v>51</v>
      </c>
    </row>
    <row r="252" spans="1:5" ht="27" thickBot="1">
      <c r="A252" s="93"/>
      <c r="B252" s="98"/>
      <c r="C252" s="81">
        <v>4370</v>
      </c>
      <c r="D252" s="89" t="s">
        <v>97</v>
      </c>
      <c r="E252" s="86">
        <v>3994</v>
      </c>
    </row>
    <row r="253" spans="1:5" ht="15.75" thickBot="1">
      <c r="A253" s="93"/>
      <c r="B253" s="98"/>
      <c r="C253" s="81">
        <v>4410</v>
      </c>
      <c r="D253" s="89" t="s">
        <v>47</v>
      </c>
      <c r="E253" s="86">
        <v>1150</v>
      </c>
    </row>
    <row r="254" spans="1:5" ht="15.75" thickBot="1">
      <c r="A254" s="88"/>
      <c r="B254" s="87"/>
      <c r="C254" s="81">
        <v>4430</v>
      </c>
      <c r="D254" s="89" t="s">
        <v>31</v>
      </c>
      <c r="E254" s="85">
        <v>125</v>
      </c>
    </row>
    <row r="255" spans="1:5" ht="27" thickBot="1">
      <c r="A255" s="88"/>
      <c r="B255" s="87"/>
      <c r="C255" s="81">
        <v>4440</v>
      </c>
      <c r="D255" s="89" t="s">
        <v>117</v>
      </c>
      <c r="E255" s="86">
        <v>47936</v>
      </c>
    </row>
    <row r="256" spans="1:5" ht="27" thickBot="1">
      <c r="A256" s="93"/>
      <c r="B256" s="81"/>
      <c r="C256" s="81">
        <v>4740</v>
      </c>
      <c r="D256" s="89" t="s">
        <v>101</v>
      </c>
      <c r="E256" s="85">
        <v>500</v>
      </c>
    </row>
    <row r="257" spans="1:5" ht="15.75" thickBot="1">
      <c r="A257" s="93"/>
      <c r="B257" s="81">
        <v>80120</v>
      </c>
      <c r="C257" s="81"/>
      <c r="D257" s="106" t="s">
        <v>145</v>
      </c>
      <c r="E257" s="82">
        <v>5761177</v>
      </c>
    </row>
    <row r="258" spans="1:5" ht="39.75" thickBot="1">
      <c r="A258" s="93"/>
      <c r="B258" s="87"/>
      <c r="C258" s="81">
        <v>2310</v>
      </c>
      <c r="D258" s="89" t="s">
        <v>93</v>
      </c>
      <c r="E258" s="86">
        <v>14400</v>
      </c>
    </row>
    <row r="259" spans="1:5" ht="27" thickBot="1">
      <c r="A259" s="93"/>
      <c r="B259" s="87"/>
      <c r="C259" s="81">
        <v>2540</v>
      </c>
      <c r="D259" s="89" t="s">
        <v>146</v>
      </c>
      <c r="E259" s="86">
        <v>45100</v>
      </c>
    </row>
    <row r="260" spans="1:5" ht="27" thickBot="1">
      <c r="A260" s="93"/>
      <c r="B260" s="87"/>
      <c r="C260" s="81">
        <v>3020</v>
      </c>
      <c r="D260" s="89" t="s">
        <v>66</v>
      </c>
      <c r="E260" s="86">
        <v>16206</v>
      </c>
    </row>
    <row r="261" spans="1:5" ht="15.75" thickBot="1">
      <c r="A261" s="93"/>
      <c r="B261" s="87"/>
      <c r="C261" s="81">
        <v>4010</v>
      </c>
      <c r="D261" s="89" t="s">
        <v>24</v>
      </c>
      <c r="E261" s="86">
        <v>3773566</v>
      </c>
    </row>
    <row r="262" spans="1:5" ht="15.75" thickBot="1">
      <c r="A262" s="93"/>
      <c r="B262" s="87"/>
      <c r="C262" s="81">
        <v>4040</v>
      </c>
      <c r="D262" s="89" t="s">
        <v>94</v>
      </c>
      <c r="E262" s="86">
        <v>296247</v>
      </c>
    </row>
    <row r="263" spans="1:5" ht="15.75" thickBot="1">
      <c r="A263" s="93"/>
      <c r="B263" s="87"/>
      <c r="C263" s="81">
        <v>4110</v>
      </c>
      <c r="D263" s="89" t="s">
        <v>89</v>
      </c>
      <c r="E263" s="86">
        <v>697140</v>
      </c>
    </row>
    <row r="264" spans="1:5" ht="15.75" thickBot="1">
      <c r="A264" s="93"/>
      <c r="B264" s="87"/>
      <c r="C264" s="81">
        <v>4120</v>
      </c>
      <c r="D264" s="89" t="s">
        <v>27</v>
      </c>
      <c r="E264" s="86">
        <v>98158</v>
      </c>
    </row>
    <row r="265" spans="1:5" ht="15.75" thickBot="1">
      <c r="A265" s="94"/>
      <c r="B265" s="91"/>
      <c r="C265" s="81">
        <v>4170</v>
      </c>
      <c r="D265" s="89" t="s">
        <v>23</v>
      </c>
      <c r="E265" s="86">
        <v>1000</v>
      </c>
    </row>
    <row r="266" spans="1:5" ht="13.5" thickBot="1">
      <c r="A266" s="78" t="s">
        <v>0</v>
      </c>
      <c r="B266" s="79" t="s">
        <v>1</v>
      </c>
      <c r="C266" s="79" t="s">
        <v>16</v>
      </c>
      <c r="D266" s="79" t="s">
        <v>85</v>
      </c>
      <c r="E266" s="79" t="s">
        <v>86</v>
      </c>
    </row>
    <row r="267" spans="1:5" ht="13.5" thickBot="1">
      <c r="A267" s="78">
        <v>1</v>
      </c>
      <c r="B267" s="79">
        <v>2</v>
      </c>
      <c r="C267" s="79">
        <v>3</v>
      </c>
      <c r="D267" s="79">
        <v>4</v>
      </c>
      <c r="E267" s="79">
        <v>5</v>
      </c>
    </row>
    <row r="268" spans="1:5" ht="15.75" thickBot="1">
      <c r="A268" s="80">
        <v>801</v>
      </c>
      <c r="B268" s="81">
        <v>80120</v>
      </c>
      <c r="C268" s="81">
        <v>4210</v>
      </c>
      <c r="D268" s="89" t="s">
        <v>29</v>
      </c>
      <c r="E268" s="86">
        <v>114031</v>
      </c>
    </row>
    <row r="269" spans="1:5" ht="12.75">
      <c r="A269" s="191"/>
      <c r="B269" s="183"/>
      <c r="C269" s="180">
        <v>4240</v>
      </c>
      <c r="D269" s="109" t="s">
        <v>143</v>
      </c>
      <c r="E269" s="189">
        <v>15359</v>
      </c>
    </row>
    <row r="270" spans="1:5" ht="13.5" thickBot="1">
      <c r="A270" s="188"/>
      <c r="B270" s="185"/>
      <c r="C270" s="182"/>
      <c r="D270" s="89" t="s">
        <v>144</v>
      </c>
      <c r="E270" s="190"/>
    </row>
    <row r="271" spans="1:5" ht="15.75" thickBot="1">
      <c r="A271" s="93"/>
      <c r="B271" s="87"/>
      <c r="C271" s="81">
        <v>4260</v>
      </c>
      <c r="D271" s="89" t="s">
        <v>51</v>
      </c>
      <c r="E271" s="86">
        <v>212032</v>
      </c>
    </row>
    <row r="272" spans="1:5" ht="15.75" thickBot="1">
      <c r="A272" s="93"/>
      <c r="B272" s="87"/>
      <c r="C272" s="81">
        <v>4270</v>
      </c>
      <c r="D272" s="89" t="s">
        <v>25</v>
      </c>
      <c r="E272" s="86">
        <v>122398</v>
      </c>
    </row>
    <row r="273" spans="1:5" ht="15.75" thickBot="1">
      <c r="A273" s="93"/>
      <c r="B273" s="87"/>
      <c r="C273" s="81">
        <v>4280</v>
      </c>
      <c r="D273" s="89" t="s">
        <v>55</v>
      </c>
      <c r="E273" s="86">
        <v>3872</v>
      </c>
    </row>
    <row r="274" spans="1:5" ht="15.75" thickBot="1">
      <c r="A274" s="93"/>
      <c r="B274" s="87"/>
      <c r="C274" s="81">
        <v>4300</v>
      </c>
      <c r="D274" s="89" t="s">
        <v>26</v>
      </c>
      <c r="E274" s="86">
        <v>39280</v>
      </c>
    </row>
    <row r="275" spans="1:5" ht="15.75" thickBot="1">
      <c r="A275" s="93"/>
      <c r="B275" s="87"/>
      <c r="C275" s="81">
        <v>4350</v>
      </c>
      <c r="D275" s="89" t="s">
        <v>77</v>
      </c>
      <c r="E275" s="86">
        <v>6349</v>
      </c>
    </row>
    <row r="276" spans="1:5" ht="27" thickBot="1">
      <c r="A276" s="93"/>
      <c r="B276" s="87"/>
      <c r="C276" s="81">
        <v>4360</v>
      </c>
      <c r="D276" s="89" t="s">
        <v>96</v>
      </c>
      <c r="E276" s="86">
        <v>3341</v>
      </c>
    </row>
    <row r="277" spans="1:5" ht="27" thickBot="1">
      <c r="A277" s="83"/>
      <c r="B277" s="84"/>
      <c r="C277" s="81">
        <v>4370</v>
      </c>
      <c r="D277" s="89" t="s">
        <v>97</v>
      </c>
      <c r="E277" s="86">
        <v>16440</v>
      </c>
    </row>
    <row r="278" spans="1:5" ht="27" thickBot="1">
      <c r="A278" s="95"/>
      <c r="B278" s="84"/>
      <c r="C278" s="81">
        <v>4390</v>
      </c>
      <c r="D278" s="89" t="s">
        <v>116</v>
      </c>
      <c r="E278" s="85">
        <v>788</v>
      </c>
    </row>
    <row r="279" spans="1:5" ht="15.75" thickBot="1">
      <c r="A279" s="95"/>
      <c r="B279" s="84"/>
      <c r="C279" s="81">
        <v>4410</v>
      </c>
      <c r="D279" s="89" t="s">
        <v>47</v>
      </c>
      <c r="E279" s="86">
        <v>9706</v>
      </c>
    </row>
    <row r="280" spans="1:5" ht="15.75" thickBot="1">
      <c r="A280" s="95"/>
      <c r="B280" s="84"/>
      <c r="C280" s="81">
        <v>4430</v>
      </c>
      <c r="D280" s="89" t="s">
        <v>31</v>
      </c>
      <c r="E280" s="86">
        <v>9353</v>
      </c>
    </row>
    <row r="281" spans="1:5" ht="27" thickBot="1">
      <c r="A281" s="95"/>
      <c r="B281" s="84"/>
      <c r="C281" s="81">
        <v>4440</v>
      </c>
      <c r="D281" s="89" t="s">
        <v>117</v>
      </c>
      <c r="E281" s="86">
        <v>240007</v>
      </c>
    </row>
    <row r="282" spans="1:5" ht="15.75" thickBot="1">
      <c r="A282" s="95"/>
      <c r="B282" s="84"/>
      <c r="C282" s="81">
        <v>4500</v>
      </c>
      <c r="D282" s="89" t="s">
        <v>129</v>
      </c>
      <c r="E282" s="85">
        <v>700</v>
      </c>
    </row>
    <row r="283" spans="1:5" ht="27" thickBot="1">
      <c r="A283" s="95"/>
      <c r="B283" s="84"/>
      <c r="C283" s="81">
        <v>4700</v>
      </c>
      <c r="D283" s="89" t="s">
        <v>100</v>
      </c>
      <c r="E283" s="86">
        <v>4859</v>
      </c>
    </row>
    <row r="284" spans="1:5" ht="27" thickBot="1">
      <c r="A284" s="95"/>
      <c r="B284" s="84"/>
      <c r="C284" s="81">
        <v>4740</v>
      </c>
      <c r="D284" s="89" t="s">
        <v>101</v>
      </c>
      <c r="E284" s="86">
        <v>5124</v>
      </c>
    </row>
    <row r="285" spans="1:5" ht="27" thickBot="1">
      <c r="A285" s="95"/>
      <c r="B285" s="81"/>
      <c r="C285" s="81">
        <v>4750</v>
      </c>
      <c r="D285" s="89" t="s">
        <v>102</v>
      </c>
      <c r="E285" s="86">
        <v>15721</v>
      </c>
    </row>
    <row r="286" spans="1:5" ht="15.75" thickBot="1">
      <c r="A286" s="93"/>
      <c r="B286" s="81">
        <v>80123</v>
      </c>
      <c r="C286" s="81"/>
      <c r="D286" s="106" t="s">
        <v>147</v>
      </c>
      <c r="E286" s="82">
        <v>629407</v>
      </c>
    </row>
    <row r="287" spans="1:5" ht="27" thickBot="1">
      <c r="A287" s="93"/>
      <c r="B287" s="87"/>
      <c r="C287" s="81">
        <v>3020</v>
      </c>
      <c r="D287" s="89" t="s">
        <v>66</v>
      </c>
      <c r="E287" s="86">
        <v>1731</v>
      </c>
    </row>
    <row r="288" spans="1:5" ht="15.75" thickBot="1">
      <c r="A288" s="93"/>
      <c r="B288" s="87"/>
      <c r="C288" s="81">
        <v>4010</v>
      </c>
      <c r="D288" s="89" t="s">
        <v>24</v>
      </c>
      <c r="E288" s="86">
        <v>388942</v>
      </c>
    </row>
    <row r="289" spans="1:5" ht="15.75" thickBot="1">
      <c r="A289" s="93"/>
      <c r="B289" s="87"/>
      <c r="C289" s="81">
        <v>4040</v>
      </c>
      <c r="D289" s="89" t="s">
        <v>94</v>
      </c>
      <c r="E289" s="86">
        <v>36518</v>
      </c>
    </row>
    <row r="290" spans="1:5" ht="15.75" thickBot="1">
      <c r="A290" s="93"/>
      <c r="B290" s="87"/>
      <c r="C290" s="81">
        <v>4110</v>
      </c>
      <c r="D290" s="89" t="s">
        <v>89</v>
      </c>
      <c r="E290" s="86">
        <v>72617</v>
      </c>
    </row>
    <row r="291" spans="1:5" ht="15.75" thickBot="1">
      <c r="A291" s="93"/>
      <c r="B291" s="87"/>
      <c r="C291" s="81">
        <v>4120</v>
      </c>
      <c r="D291" s="89" t="s">
        <v>27</v>
      </c>
      <c r="E291" s="86">
        <v>10204</v>
      </c>
    </row>
    <row r="292" spans="1:5" ht="15.75" thickBot="1">
      <c r="A292" s="93"/>
      <c r="B292" s="87"/>
      <c r="C292" s="81">
        <v>4210</v>
      </c>
      <c r="D292" s="89" t="s">
        <v>29</v>
      </c>
      <c r="E292" s="86">
        <v>20950</v>
      </c>
    </row>
    <row r="293" spans="1:5" ht="27" thickBot="1">
      <c r="A293" s="93"/>
      <c r="B293" s="87"/>
      <c r="C293" s="81">
        <v>4240</v>
      </c>
      <c r="D293" s="89" t="s">
        <v>69</v>
      </c>
      <c r="E293" s="86">
        <v>1000</v>
      </c>
    </row>
    <row r="294" spans="1:5" ht="15.75" thickBot="1">
      <c r="A294" s="93"/>
      <c r="B294" s="87"/>
      <c r="C294" s="81">
        <v>4260</v>
      </c>
      <c r="D294" s="89" t="s">
        <v>51</v>
      </c>
      <c r="E294" s="86">
        <v>49269</v>
      </c>
    </row>
    <row r="295" spans="1:5" ht="15.75" thickBot="1">
      <c r="A295" s="93"/>
      <c r="B295" s="87"/>
      <c r="C295" s="81">
        <v>4270</v>
      </c>
      <c r="D295" s="89" t="s">
        <v>25</v>
      </c>
      <c r="E295" s="86">
        <v>4620</v>
      </c>
    </row>
    <row r="296" spans="1:5" ht="15.75" thickBot="1">
      <c r="A296" s="93"/>
      <c r="B296" s="87"/>
      <c r="C296" s="81">
        <v>4280</v>
      </c>
      <c r="D296" s="89" t="s">
        <v>55</v>
      </c>
      <c r="E296" s="85">
        <v>360</v>
      </c>
    </row>
    <row r="297" spans="1:5" ht="15.75" thickBot="1">
      <c r="A297" s="93"/>
      <c r="B297" s="87"/>
      <c r="C297" s="81">
        <v>4300</v>
      </c>
      <c r="D297" s="89" t="s">
        <v>26</v>
      </c>
      <c r="E297" s="86">
        <v>3425</v>
      </c>
    </row>
    <row r="298" spans="1:5" ht="15.75" thickBot="1">
      <c r="A298" s="93"/>
      <c r="B298" s="87"/>
      <c r="C298" s="81">
        <v>4350</v>
      </c>
      <c r="D298" s="89" t="s">
        <v>77</v>
      </c>
      <c r="E298" s="85">
        <v>360</v>
      </c>
    </row>
    <row r="299" spans="1:5" ht="27" thickBot="1">
      <c r="A299" s="93"/>
      <c r="B299" s="87"/>
      <c r="C299" s="81">
        <v>4360</v>
      </c>
      <c r="D299" s="89" t="s">
        <v>96</v>
      </c>
      <c r="E299" s="85">
        <v>656</v>
      </c>
    </row>
    <row r="300" spans="1:5" ht="27" thickBot="1">
      <c r="A300" s="93"/>
      <c r="B300" s="87"/>
      <c r="C300" s="81">
        <v>4370</v>
      </c>
      <c r="D300" s="89" t="s">
        <v>97</v>
      </c>
      <c r="E300" s="86">
        <v>2803</v>
      </c>
    </row>
    <row r="301" spans="1:5" ht="15.75" thickBot="1">
      <c r="A301" s="93"/>
      <c r="B301" s="87"/>
      <c r="C301" s="81">
        <v>4410</v>
      </c>
      <c r="D301" s="89" t="s">
        <v>47</v>
      </c>
      <c r="E301" s="85">
        <v>360</v>
      </c>
    </row>
    <row r="302" spans="1:5" ht="15.75" thickBot="1">
      <c r="A302" s="93"/>
      <c r="B302" s="87"/>
      <c r="C302" s="81">
        <v>4430</v>
      </c>
      <c r="D302" s="89" t="s">
        <v>31</v>
      </c>
      <c r="E302" s="85">
        <v>168</v>
      </c>
    </row>
    <row r="303" spans="1:5" ht="27" thickBot="1">
      <c r="A303" s="93"/>
      <c r="B303" s="87"/>
      <c r="C303" s="81">
        <v>4440</v>
      </c>
      <c r="D303" s="89" t="s">
        <v>117</v>
      </c>
      <c r="E303" s="86">
        <v>33442</v>
      </c>
    </row>
    <row r="304" spans="1:5" ht="15.75" thickBot="1">
      <c r="A304" s="90"/>
      <c r="B304" s="81"/>
      <c r="C304" s="81">
        <v>4500</v>
      </c>
      <c r="D304" s="89" t="s">
        <v>129</v>
      </c>
      <c r="E304" s="85">
        <v>176</v>
      </c>
    </row>
    <row r="305" spans="1:5" ht="13.5" thickBot="1">
      <c r="A305" s="78" t="s">
        <v>0</v>
      </c>
      <c r="B305" s="79" t="s">
        <v>1</v>
      </c>
      <c r="C305" s="79" t="s">
        <v>16</v>
      </c>
      <c r="D305" s="79" t="s">
        <v>85</v>
      </c>
      <c r="E305" s="79" t="s">
        <v>86</v>
      </c>
    </row>
    <row r="306" spans="1:5" ht="13.5" thickBot="1">
      <c r="A306" s="78">
        <v>1</v>
      </c>
      <c r="B306" s="79">
        <v>2</v>
      </c>
      <c r="C306" s="79">
        <v>3</v>
      </c>
      <c r="D306" s="79">
        <v>4</v>
      </c>
      <c r="E306" s="79">
        <v>5</v>
      </c>
    </row>
    <row r="307" spans="1:5" ht="27" thickBot="1">
      <c r="A307" s="80">
        <v>801</v>
      </c>
      <c r="B307" s="81">
        <v>80123</v>
      </c>
      <c r="C307" s="81">
        <v>4700</v>
      </c>
      <c r="D307" s="89" t="s">
        <v>100</v>
      </c>
      <c r="E307" s="85">
        <v>400</v>
      </c>
    </row>
    <row r="308" spans="1:5" ht="27" thickBot="1">
      <c r="A308" s="88"/>
      <c r="B308" s="84"/>
      <c r="C308" s="81">
        <v>4740</v>
      </c>
      <c r="D308" s="89" t="s">
        <v>101</v>
      </c>
      <c r="E308" s="86">
        <v>1040</v>
      </c>
    </row>
    <row r="309" spans="1:5" ht="27" thickBot="1">
      <c r="A309" s="88"/>
      <c r="B309" s="81"/>
      <c r="C309" s="81">
        <v>4750</v>
      </c>
      <c r="D309" s="89" t="s">
        <v>102</v>
      </c>
      <c r="E309" s="85">
        <v>366</v>
      </c>
    </row>
    <row r="310" spans="1:5" ht="15.75" thickBot="1">
      <c r="A310" s="88"/>
      <c r="B310" s="81">
        <v>80130</v>
      </c>
      <c r="C310" s="81"/>
      <c r="D310" s="106" t="s">
        <v>148</v>
      </c>
      <c r="E310" s="82">
        <v>11136263</v>
      </c>
    </row>
    <row r="311" spans="1:5" ht="39.75" thickBot="1">
      <c r="A311" s="95"/>
      <c r="B311" s="84"/>
      <c r="C311" s="81">
        <v>2310</v>
      </c>
      <c r="D311" s="89" t="s">
        <v>93</v>
      </c>
      <c r="E311" s="86">
        <v>2800</v>
      </c>
    </row>
    <row r="312" spans="1:5" ht="27" thickBot="1">
      <c r="A312" s="95"/>
      <c r="B312" s="84"/>
      <c r="C312" s="81">
        <v>2540</v>
      </c>
      <c r="D312" s="89" t="s">
        <v>146</v>
      </c>
      <c r="E312" s="86">
        <v>365240</v>
      </c>
    </row>
    <row r="313" spans="1:5" ht="27" thickBot="1">
      <c r="A313" s="95"/>
      <c r="B313" s="84"/>
      <c r="C313" s="81">
        <v>3020</v>
      </c>
      <c r="D313" s="89" t="s">
        <v>66</v>
      </c>
      <c r="E313" s="86">
        <v>88447</v>
      </c>
    </row>
    <row r="314" spans="1:5" ht="15.75" thickBot="1">
      <c r="A314" s="95"/>
      <c r="B314" s="84"/>
      <c r="C314" s="81">
        <v>4010</v>
      </c>
      <c r="D314" s="89" t="s">
        <v>24</v>
      </c>
      <c r="E314" s="86">
        <v>6810410</v>
      </c>
    </row>
    <row r="315" spans="1:5" ht="15.75" thickBot="1">
      <c r="A315" s="95"/>
      <c r="B315" s="84"/>
      <c r="C315" s="81">
        <v>4040</v>
      </c>
      <c r="D315" s="89" t="s">
        <v>94</v>
      </c>
      <c r="E315" s="86">
        <v>584541</v>
      </c>
    </row>
    <row r="316" spans="1:5" ht="15.75" thickBot="1">
      <c r="A316" s="83"/>
      <c r="B316" s="84"/>
      <c r="C316" s="81">
        <v>4110</v>
      </c>
      <c r="D316" s="89" t="s">
        <v>89</v>
      </c>
      <c r="E316" s="86">
        <v>1252734</v>
      </c>
    </row>
    <row r="317" spans="1:5" ht="15.75" thickBot="1">
      <c r="A317" s="95"/>
      <c r="B317" s="84"/>
      <c r="C317" s="81">
        <v>4120</v>
      </c>
      <c r="D317" s="89" t="s">
        <v>27</v>
      </c>
      <c r="E317" s="86">
        <v>179175</v>
      </c>
    </row>
    <row r="318" spans="1:5" ht="15.75" thickBot="1">
      <c r="A318" s="95"/>
      <c r="B318" s="84"/>
      <c r="C318" s="81">
        <v>4210</v>
      </c>
      <c r="D318" s="89" t="s">
        <v>29</v>
      </c>
      <c r="E318" s="86">
        <v>238866</v>
      </c>
    </row>
    <row r="319" spans="1:5" ht="12.75">
      <c r="A319" s="181"/>
      <c r="B319" s="181"/>
      <c r="C319" s="180">
        <v>4240</v>
      </c>
      <c r="D319" s="109" t="s">
        <v>149</v>
      </c>
      <c r="E319" s="189">
        <v>19589</v>
      </c>
    </row>
    <row r="320" spans="1:5" ht="13.5" thickBot="1">
      <c r="A320" s="181"/>
      <c r="B320" s="181"/>
      <c r="C320" s="182"/>
      <c r="D320" s="89" t="s">
        <v>144</v>
      </c>
      <c r="E320" s="190"/>
    </row>
    <row r="321" spans="1:5" ht="15.75" thickBot="1">
      <c r="A321" s="95"/>
      <c r="B321" s="84"/>
      <c r="C321" s="81">
        <v>4260</v>
      </c>
      <c r="D321" s="89" t="s">
        <v>51</v>
      </c>
      <c r="E321" s="86">
        <v>566352</v>
      </c>
    </row>
    <row r="322" spans="1:5" ht="15.75" thickBot="1">
      <c r="A322" s="95"/>
      <c r="B322" s="84"/>
      <c r="C322" s="81">
        <v>4270</v>
      </c>
      <c r="D322" s="89" t="s">
        <v>25</v>
      </c>
      <c r="E322" s="86">
        <v>289762</v>
      </c>
    </row>
    <row r="323" spans="1:5" ht="15.75" thickBot="1">
      <c r="A323" s="95"/>
      <c r="B323" s="84"/>
      <c r="C323" s="81">
        <v>4280</v>
      </c>
      <c r="D323" s="89" t="s">
        <v>55</v>
      </c>
      <c r="E323" s="86">
        <v>8923</v>
      </c>
    </row>
    <row r="324" spans="1:5" ht="15.75" thickBot="1">
      <c r="A324" s="95"/>
      <c r="B324" s="84"/>
      <c r="C324" s="81">
        <v>4300</v>
      </c>
      <c r="D324" s="89" t="s">
        <v>26</v>
      </c>
      <c r="E324" s="86">
        <v>94433</v>
      </c>
    </row>
    <row r="325" spans="1:5" ht="15.75" thickBot="1">
      <c r="A325" s="93"/>
      <c r="B325" s="87"/>
      <c r="C325" s="81">
        <v>4350</v>
      </c>
      <c r="D325" s="89" t="s">
        <v>77</v>
      </c>
      <c r="E325" s="86">
        <v>9132</v>
      </c>
    </row>
    <row r="326" spans="1:5" ht="27" thickBot="1">
      <c r="A326" s="93"/>
      <c r="B326" s="87"/>
      <c r="C326" s="81">
        <v>4360</v>
      </c>
      <c r="D326" s="89" t="s">
        <v>96</v>
      </c>
      <c r="E326" s="86">
        <v>7715</v>
      </c>
    </row>
    <row r="327" spans="1:5" ht="27" thickBot="1">
      <c r="A327" s="93"/>
      <c r="B327" s="87"/>
      <c r="C327" s="81">
        <v>4370</v>
      </c>
      <c r="D327" s="89" t="s">
        <v>97</v>
      </c>
      <c r="E327" s="86">
        <v>34909</v>
      </c>
    </row>
    <row r="328" spans="1:5" ht="27" thickBot="1">
      <c r="A328" s="93"/>
      <c r="B328" s="87"/>
      <c r="C328" s="81">
        <v>4390</v>
      </c>
      <c r="D328" s="89" t="s">
        <v>116</v>
      </c>
      <c r="E328" s="85">
        <v>57</v>
      </c>
    </row>
    <row r="329" spans="1:5" ht="15.75" thickBot="1">
      <c r="A329" s="93"/>
      <c r="B329" s="87"/>
      <c r="C329" s="81">
        <v>4410</v>
      </c>
      <c r="D329" s="89" t="s">
        <v>47</v>
      </c>
      <c r="E329" s="86">
        <v>14233</v>
      </c>
    </row>
    <row r="330" spans="1:5" ht="15.75" thickBot="1">
      <c r="A330" s="93"/>
      <c r="B330" s="87"/>
      <c r="C330" s="81">
        <v>4430</v>
      </c>
      <c r="D330" s="89" t="s">
        <v>31</v>
      </c>
      <c r="E330" s="86">
        <v>74279</v>
      </c>
    </row>
    <row r="331" spans="1:5" ht="27" thickBot="1">
      <c r="A331" s="93"/>
      <c r="B331" s="87"/>
      <c r="C331" s="81">
        <v>4440</v>
      </c>
      <c r="D331" s="89" t="s">
        <v>117</v>
      </c>
      <c r="E331" s="86">
        <v>448127</v>
      </c>
    </row>
    <row r="332" spans="1:5" ht="15.75" thickBot="1">
      <c r="A332" s="95"/>
      <c r="B332" s="84"/>
      <c r="C332" s="81">
        <v>4480</v>
      </c>
      <c r="D332" s="107" t="s">
        <v>99</v>
      </c>
      <c r="E332" s="85">
        <v>75</v>
      </c>
    </row>
    <row r="333" spans="1:5" ht="15.75" thickBot="1">
      <c r="A333" s="95"/>
      <c r="B333" s="84"/>
      <c r="C333" s="81">
        <v>4500</v>
      </c>
      <c r="D333" s="89" t="s">
        <v>129</v>
      </c>
      <c r="E333" s="86">
        <v>1760</v>
      </c>
    </row>
    <row r="334" spans="1:5" ht="27" thickBot="1">
      <c r="A334" s="95"/>
      <c r="B334" s="84"/>
      <c r="C334" s="81">
        <v>4700</v>
      </c>
      <c r="D334" s="89" t="s">
        <v>100</v>
      </c>
      <c r="E334" s="86">
        <v>4711</v>
      </c>
    </row>
    <row r="335" spans="1:5" ht="27" thickBot="1">
      <c r="A335" s="95"/>
      <c r="B335" s="84"/>
      <c r="C335" s="81">
        <v>4740</v>
      </c>
      <c r="D335" s="89" t="s">
        <v>101</v>
      </c>
      <c r="E335" s="86">
        <v>15422</v>
      </c>
    </row>
    <row r="336" spans="1:5" ht="27" thickBot="1">
      <c r="A336" s="95"/>
      <c r="B336" s="81"/>
      <c r="C336" s="81">
        <v>4750</v>
      </c>
      <c r="D336" s="89" t="s">
        <v>102</v>
      </c>
      <c r="E336" s="86">
        <v>24571</v>
      </c>
    </row>
    <row r="337" spans="1:5" ht="15.75" thickBot="1">
      <c r="A337" s="95"/>
      <c r="B337" s="81">
        <v>80134</v>
      </c>
      <c r="C337" s="81"/>
      <c r="D337" s="106" t="s">
        <v>150</v>
      </c>
      <c r="E337" s="82">
        <v>721875</v>
      </c>
    </row>
    <row r="338" spans="1:5" ht="27" thickBot="1">
      <c r="A338" s="93"/>
      <c r="B338" s="84"/>
      <c r="C338" s="81">
        <v>3020</v>
      </c>
      <c r="D338" s="89" t="s">
        <v>66</v>
      </c>
      <c r="E338" s="86">
        <v>2685</v>
      </c>
    </row>
    <row r="339" spans="1:5" ht="15.75" thickBot="1">
      <c r="A339" s="94"/>
      <c r="B339" s="81"/>
      <c r="C339" s="81">
        <v>4010</v>
      </c>
      <c r="D339" s="89" t="s">
        <v>24</v>
      </c>
      <c r="E339" s="86">
        <v>499174</v>
      </c>
    </row>
    <row r="340" spans="1:5" ht="13.5" thickBot="1">
      <c r="A340" s="78" t="s">
        <v>0</v>
      </c>
      <c r="B340" s="79" t="s">
        <v>1</v>
      </c>
      <c r="C340" s="79" t="s">
        <v>16</v>
      </c>
      <c r="D340" s="79" t="s">
        <v>85</v>
      </c>
      <c r="E340" s="79" t="s">
        <v>86</v>
      </c>
    </row>
    <row r="341" spans="1:5" ht="13.5" thickBot="1">
      <c r="A341" s="78">
        <v>1</v>
      </c>
      <c r="B341" s="79">
        <v>2</v>
      </c>
      <c r="C341" s="79">
        <v>3</v>
      </c>
      <c r="D341" s="79">
        <v>4</v>
      </c>
      <c r="E341" s="79">
        <v>5</v>
      </c>
    </row>
    <row r="342" spans="1:5" ht="15.75" thickBot="1">
      <c r="A342" s="80">
        <v>801</v>
      </c>
      <c r="B342" s="81">
        <v>80134</v>
      </c>
      <c r="C342" s="81">
        <v>4040</v>
      </c>
      <c r="D342" s="89" t="s">
        <v>94</v>
      </c>
      <c r="E342" s="86">
        <v>37359</v>
      </c>
    </row>
    <row r="343" spans="1:5" ht="15.75" thickBot="1">
      <c r="A343" s="93"/>
      <c r="B343" s="84"/>
      <c r="C343" s="81">
        <v>4110</v>
      </c>
      <c r="D343" s="89" t="s">
        <v>89</v>
      </c>
      <c r="E343" s="86">
        <v>92811</v>
      </c>
    </row>
    <row r="344" spans="1:5" ht="15.75" thickBot="1">
      <c r="A344" s="93"/>
      <c r="B344" s="84"/>
      <c r="C344" s="81">
        <v>4120</v>
      </c>
      <c r="D344" s="89" t="s">
        <v>27</v>
      </c>
      <c r="E344" s="86">
        <v>12921</v>
      </c>
    </row>
    <row r="345" spans="1:5" ht="15.75" thickBot="1">
      <c r="A345" s="93"/>
      <c r="B345" s="84"/>
      <c r="C345" s="81">
        <v>4170</v>
      </c>
      <c r="D345" s="89" t="s">
        <v>23</v>
      </c>
      <c r="E345" s="86">
        <v>1800</v>
      </c>
    </row>
    <row r="346" spans="1:5" ht="15.75" thickBot="1">
      <c r="A346" s="93"/>
      <c r="B346" s="84"/>
      <c r="C346" s="81">
        <v>4210</v>
      </c>
      <c r="D346" s="89" t="s">
        <v>29</v>
      </c>
      <c r="E346" s="86">
        <v>10264</v>
      </c>
    </row>
    <row r="347" spans="1:5" ht="12.75">
      <c r="A347" s="188"/>
      <c r="B347" s="181"/>
      <c r="C347" s="180">
        <v>4240</v>
      </c>
      <c r="D347" s="109" t="s">
        <v>149</v>
      </c>
      <c r="E347" s="189">
        <v>1210</v>
      </c>
    </row>
    <row r="348" spans="1:5" ht="13.5" thickBot="1">
      <c r="A348" s="188"/>
      <c r="B348" s="181"/>
      <c r="C348" s="182"/>
      <c r="D348" s="89" t="s">
        <v>144</v>
      </c>
      <c r="E348" s="190"/>
    </row>
    <row r="349" spans="1:5" ht="15.75" thickBot="1">
      <c r="A349" s="93"/>
      <c r="B349" s="84"/>
      <c r="C349" s="81">
        <v>4260</v>
      </c>
      <c r="D349" s="89" t="s">
        <v>51</v>
      </c>
      <c r="E349" s="86">
        <v>20808</v>
      </c>
    </row>
    <row r="350" spans="1:5" ht="15.75" thickBot="1">
      <c r="A350" s="93"/>
      <c r="B350" s="84"/>
      <c r="C350" s="81">
        <v>4270</v>
      </c>
      <c r="D350" s="89" t="s">
        <v>25</v>
      </c>
      <c r="E350" s="85">
        <v>970</v>
      </c>
    </row>
    <row r="351" spans="1:5" ht="15.75" thickBot="1">
      <c r="A351" s="93"/>
      <c r="B351" s="84"/>
      <c r="C351" s="81">
        <v>4280</v>
      </c>
      <c r="D351" s="89" t="s">
        <v>55</v>
      </c>
      <c r="E351" s="86">
        <v>1140</v>
      </c>
    </row>
    <row r="352" spans="1:5" ht="15.75" thickBot="1">
      <c r="A352" s="93"/>
      <c r="B352" s="84"/>
      <c r="C352" s="81">
        <v>4300</v>
      </c>
      <c r="D352" s="89" t="s">
        <v>26</v>
      </c>
      <c r="E352" s="86">
        <v>2039</v>
      </c>
    </row>
    <row r="353" spans="1:5" ht="15.75" thickBot="1">
      <c r="A353" s="95"/>
      <c r="B353" s="84"/>
      <c r="C353" s="81">
        <v>4350</v>
      </c>
      <c r="D353" s="89" t="s">
        <v>77</v>
      </c>
      <c r="E353" s="85">
        <v>150</v>
      </c>
    </row>
    <row r="354" spans="1:5" ht="27" thickBot="1">
      <c r="A354" s="95"/>
      <c r="B354" s="84"/>
      <c r="C354" s="81">
        <v>4360</v>
      </c>
      <c r="D354" s="89" t="s">
        <v>96</v>
      </c>
      <c r="E354" s="85">
        <v>203</v>
      </c>
    </row>
    <row r="355" spans="1:5" ht="27" thickBot="1">
      <c r="A355" s="95"/>
      <c r="B355" s="84"/>
      <c r="C355" s="81">
        <v>4370</v>
      </c>
      <c r="D355" s="89" t="s">
        <v>97</v>
      </c>
      <c r="E355" s="86">
        <v>2027</v>
      </c>
    </row>
    <row r="356" spans="1:5" ht="15.75" thickBot="1">
      <c r="A356" s="95"/>
      <c r="B356" s="84"/>
      <c r="C356" s="81">
        <v>4410</v>
      </c>
      <c r="D356" s="89" t="s">
        <v>47</v>
      </c>
      <c r="E356" s="85">
        <v>670</v>
      </c>
    </row>
    <row r="357" spans="1:5" ht="15.75" thickBot="1">
      <c r="A357" s="95"/>
      <c r="B357" s="84"/>
      <c r="C357" s="81">
        <v>4430</v>
      </c>
      <c r="D357" s="89" t="s">
        <v>31</v>
      </c>
      <c r="E357" s="85">
        <v>75</v>
      </c>
    </row>
    <row r="358" spans="1:5" ht="27" thickBot="1">
      <c r="A358" s="95"/>
      <c r="B358" s="84"/>
      <c r="C358" s="81">
        <v>4440</v>
      </c>
      <c r="D358" s="89" t="s">
        <v>117</v>
      </c>
      <c r="E358" s="86">
        <v>34769</v>
      </c>
    </row>
    <row r="359" spans="1:5" ht="27" thickBot="1">
      <c r="A359" s="95"/>
      <c r="B359" s="84"/>
      <c r="C359" s="81">
        <v>4740</v>
      </c>
      <c r="D359" s="89" t="s">
        <v>101</v>
      </c>
      <c r="E359" s="85">
        <v>400</v>
      </c>
    </row>
    <row r="360" spans="1:5" ht="27" thickBot="1">
      <c r="A360" s="83"/>
      <c r="B360" s="81"/>
      <c r="C360" s="81">
        <v>4750</v>
      </c>
      <c r="D360" s="89" t="s">
        <v>102</v>
      </c>
      <c r="E360" s="85">
        <v>400</v>
      </c>
    </row>
    <row r="361" spans="1:5" ht="39.75" thickBot="1">
      <c r="A361" s="95"/>
      <c r="B361" s="81">
        <v>80140</v>
      </c>
      <c r="C361" s="81"/>
      <c r="D361" s="105" t="s">
        <v>30</v>
      </c>
      <c r="E361" s="82">
        <v>833206</v>
      </c>
    </row>
    <row r="362" spans="1:5" ht="27" thickBot="1">
      <c r="A362" s="93"/>
      <c r="B362" s="84"/>
      <c r="C362" s="81">
        <v>3020</v>
      </c>
      <c r="D362" s="89" t="s">
        <v>151</v>
      </c>
      <c r="E362" s="86">
        <v>5687</v>
      </c>
    </row>
    <row r="363" spans="1:5" ht="15.75" thickBot="1">
      <c r="A363" s="93"/>
      <c r="B363" s="84"/>
      <c r="C363" s="81">
        <v>4010</v>
      </c>
      <c r="D363" s="89" t="s">
        <v>24</v>
      </c>
      <c r="E363" s="86">
        <v>385420</v>
      </c>
    </row>
    <row r="364" spans="1:5" ht="15.75" thickBot="1">
      <c r="A364" s="88"/>
      <c r="B364" s="84"/>
      <c r="C364" s="81">
        <v>4040</v>
      </c>
      <c r="D364" s="89" t="s">
        <v>94</v>
      </c>
      <c r="E364" s="86">
        <v>29949</v>
      </c>
    </row>
    <row r="365" spans="1:5" ht="15.75" thickBot="1">
      <c r="A365" s="93"/>
      <c r="B365" s="84"/>
      <c r="C365" s="81">
        <v>4110</v>
      </c>
      <c r="D365" s="89" t="s">
        <v>89</v>
      </c>
      <c r="E365" s="86">
        <v>82486</v>
      </c>
    </row>
    <row r="366" spans="1:5" ht="15.75" thickBot="1">
      <c r="A366" s="93"/>
      <c r="B366" s="84"/>
      <c r="C366" s="81">
        <v>4120</v>
      </c>
      <c r="D366" s="89" t="s">
        <v>27</v>
      </c>
      <c r="E366" s="86">
        <v>12224</v>
      </c>
    </row>
    <row r="367" spans="1:5" ht="15.75" thickBot="1">
      <c r="A367" s="93"/>
      <c r="B367" s="84"/>
      <c r="C367" s="81">
        <v>4170</v>
      </c>
      <c r="D367" s="89" t="s">
        <v>23</v>
      </c>
      <c r="E367" s="86">
        <v>100500</v>
      </c>
    </row>
    <row r="368" spans="1:5" ht="15.75" thickBot="1">
      <c r="A368" s="93"/>
      <c r="B368" s="84"/>
      <c r="C368" s="81">
        <v>4210</v>
      </c>
      <c r="D368" s="89" t="s">
        <v>29</v>
      </c>
      <c r="E368" s="86">
        <v>36650</v>
      </c>
    </row>
    <row r="369" spans="1:5" ht="15.75" thickBot="1">
      <c r="A369" s="93"/>
      <c r="B369" s="87"/>
      <c r="C369" s="81">
        <v>4240</v>
      </c>
      <c r="D369" s="89"/>
      <c r="E369" s="86">
        <v>3000</v>
      </c>
    </row>
    <row r="370" spans="1:5" ht="15.75" thickBot="1">
      <c r="A370" s="93"/>
      <c r="B370" s="87"/>
      <c r="C370" s="81">
        <v>4260</v>
      </c>
      <c r="D370" s="89" t="s">
        <v>51</v>
      </c>
      <c r="E370" s="86">
        <v>61341</v>
      </c>
    </row>
    <row r="371" spans="1:5" ht="15.75" thickBot="1">
      <c r="A371" s="93"/>
      <c r="B371" s="87"/>
      <c r="C371" s="81">
        <v>4270</v>
      </c>
      <c r="D371" s="89" t="s">
        <v>25</v>
      </c>
      <c r="E371" s="86">
        <v>27000</v>
      </c>
    </row>
    <row r="372" spans="1:5" ht="15.75" thickBot="1">
      <c r="A372" s="93"/>
      <c r="B372" s="87"/>
      <c r="C372" s="81">
        <v>4280</v>
      </c>
      <c r="D372" s="89" t="s">
        <v>55</v>
      </c>
      <c r="E372" s="86">
        <v>1000</v>
      </c>
    </row>
    <row r="373" spans="1:5" ht="15.75" thickBot="1">
      <c r="A373" s="93"/>
      <c r="B373" s="87"/>
      <c r="C373" s="81">
        <v>4300</v>
      </c>
      <c r="D373" s="89" t="s">
        <v>26</v>
      </c>
      <c r="E373" s="86">
        <v>38500</v>
      </c>
    </row>
    <row r="374" spans="1:5" ht="15.75" thickBot="1">
      <c r="A374" s="93"/>
      <c r="B374" s="87"/>
      <c r="C374" s="81">
        <v>4350</v>
      </c>
      <c r="D374" s="89" t="s">
        <v>77</v>
      </c>
      <c r="E374" s="86">
        <v>3500</v>
      </c>
    </row>
    <row r="375" spans="1:5" ht="27" thickBot="1">
      <c r="A375" s="93"/>
      <c r="B375" s="87"/>
      <c r="C375" s="81">
        <v>4360</v>
      </c>
      <c r="D375" s="89" t="s">
        <v>96</v>
      </c>
      <c r="E375" s="86">
        <v>1200</v>
      </c>
    </row>
    <row r="376" spans="1:5" ht="27" thickBot="1">
      <c r="A376" s="93"/>
      <c r="B376" s="87"/>
      <c r="C376" s="81">
        <v>4370</v>
      </c>
      <c r="D376" s="89" t="s">
        <v>97</v>
      </c>
      <c r="E376" s="86">
        <v>5300</v>
      </c>
    </row>
    <row r="377" spans="1:5" ht="15.75" thickBot="1">
      <c r="A377" s="93"/>
      <c r="B377" s="87"/>
      <c r="C377" s="81">
        <v>4410</v>
      </c>
      <c r="D377" s="89" t="s">
        <v>47</v>
      </c>
      <c r="E377" s="86">
        <v>3100</v>
      </c>
    </row>
    <row r="378" spans="1:5" ht="27" thickBot="1">
      <c r="A378" s="94"/>
      <c r="B378" s="91"/>
      <c r="C378" s="81">
        <v>4440</v>
      </c>
      <c r="D378" s="89" t="s">
        <v>117</v>
      </c>
      <c r="E378" s="86">
        <v>32319</v>
      </c>
    </row>
    <row r="379" spans="1:5" ht="13.5" thickBot="1">
      <c r="A379" s="78" t="s">
        <v>0</v>
      </c>
      <c r="B379" s="79" t="s">
        <v>1</v>
      </c>
      <c r="C379" s="79" t="s">
        <v>16</v>
      </c>
      <c r="D379" s="79" t="s">
        <v>85</v>
      </c>
      <c r="E379" s="79" t="s">
        <v>86</v>
      </c>
    </row>
    <row r="380" spans="1:5" ht="13.5" thickBot="1">
      <c r="A380" s="78">
        <v>1</v>
      </c>
      <c r="B380" s="79">
        <v>2</v>
      </c>
      <c r="C380" s="79">
        <v>3</v>
      </c>
      <c r="D380" s="79">
        <v>4</v>
      </c>
      <c r="E380" s="79">
        <v>5</v>
      </c>
    </row>
    <row r="381" spans="1:5" ht="15.75" thickBot="1">
      <c r="A381" s="80">
        <v>801</v>
      </c>
      <c r="B381" s="81">
        <v>80140</v>
      </c>
      <c r="C381" s="81">
        <v>4480</v>
      </c>
      <c r="D381" s="89" t="s">
        <v>99</v>
      </c>
      <c r="E381" s="85">
        <v>30</v>
      </c>
    </row>
    <row r="382" spans="1:5" ht="27" thickBot="1">
      <c r="A382" s="93"/>
      <c r="B382" s="84"/>
      <c r="C382" s="81">
        <v>4740</v>
      </c>
      <c r="D382" s="89" t="s">
        <v>101</v>
      </c>
      <c r="E382" s="86">
        <v>3000</v>
      </c>
    </row>
    <row r="383" spans="1:5" ht="27" thickBot="1">
      <c r="A383" s="93"/>
      <c r="B383" s="81"/>
      <c r="C383" s="81">
        <v>4750</v>
      </c>
      <c r="D383" s="89" t="s">
        <v>102</v>
      </c>
      <c r="E383" s="86">
        <v>1000</v>
      </c>
    </row>
    <row r="384" spans="1:5" ht="27" thickBot="1">
      <c r="A384" s="93"/>
      <c r="B384" s="81">
        <v>80146</v>
      </c>
      <c r="C384" s="81"/>
      <c r="D384" s="106" t="s">
        <v>72</v>
      </c>
      <c r="E384" s="82">
        <v>123253</v>
      </c>
    </row>
    <row r="385" spans="1:5" ht="15.75" thickBot="1">
      <c r="A385" s="95"/>
      <c r="B385" s="84"/>
      <c r="C385" s="81">
        <v>4010</v>
      </c>
      <c r="D385" s="89" t="s">
        <v>24</v>
      </c>
      <c r="E385" s="86">
        <v>6526</v>
      </c>
    </row>
    <row r="386" spans="1:5" ht="15.75" thickBot="1">
      <c r="A386" s="93"/>
      <c r="B386" s="87"/>
      <c r="C386" s="81">
        <v>4040</v>
      </c>
      <c r="D386" s="89" t="s">
        <v>94</v>
      </c>
      <c r="E386" s="86">
        <v>2095</v>
      </c>
    </row>
    <row r="387" spans="1:5" ht="15.75" thickBot="1">
      <c r="A387" s="93"/>
      <c r="B387" s="87"/>
      <c r="C387" s="81">
        <v>4110</v>
      </c>
      <c r="D387" s="89" t="s">
        <v>89</v>
      </c>
      <c r="E387" s="86">
        <v>1259</v>
      </c>
    </row>
    <row r="388" spans="1:5" ht="15.75" thickBot="1">
      <c r="A388" s="93"/>
      <c r="B388" s="87"/>
      <c r="C388" s="81">
        <v>4120</v>
      </c>
      <c r="D388" s="89" t="s">
        <v>27</v>
      </c>
      <c r="E388" s="85">
        <v>178</v>
      </c>
    </row>
    <row r="389" spans="1:5" ht="15.75" thickBot="1">
      <c r="A389" s="93"/>
      <c r="B389" s="87"/>
      <c r="C389" s="81">
        <v>4300</v>
      </c>
      <c r="D389" s="89" t="s">
        <v>26</v>
      </c>
      <c r="E389" s="86">
        <v>112601</v>
      </c>
    </row>
    <row r="390" spans="1:5" ht="27" thickBot="1">
      <c r="A390" s="93"/>
      <c r="B390" s="91"/>
      <c r="C390" s="81">
        <v>4440</v>
      </c>
      <c r="D390" s="89" t="s">
        <v>117</v>
      </c>
      <c r="E390" s="85">
        <v>594</v>
      </c>
    </row>
    <row r="391" spans="1:5" ht="15.75" thickBot="1">
      <c r="A391" s="93"/>
      <c r="B391" s="81">
        <v>80195</v>
      </c>
      <c r="C391" s="81"/>
      <c r="D391" s="106" t="s">
        <v>54</v>
      </c>
      <c r="E391" s="82">
        <v>175115</v>
      </c>
    </row>
    <row r="392" spans="1:5" ht="27" thickBot="1">
      <c r="A392" s="94"/>
      <c r="B392" s="91"/>
      <c r="C392" s="81">
        <v>4440</v>
      </c>
      <c r="D392" s="89" t="s">
        <v>117</v>
      </c>
      <c r="E392" s="86">
        <v>175115</v>
      </c>
    </row>
    <row r="393" spans="1:5" ht="15.75" thickBot="1">
      <c r="A393" s="80">
        <v>803</v>
      </c>
      <c r="B393" s="81"/>
      <c r="C393" s="81"/>
      <c r="D393" s="105" t="s">
        <v>152</v>
      </c>
      <c r="E393" s="82">
        <v>649470</v>
      </c>
    </row>
    <row r="394" spans="1:5" ht="15.75" thickBot="1">
      <c r="A394" s="95"/>
      <c r="B394" s="81">
        <v>80309</v>
      </c>
      <c r="C394" s="81"/>
      <c r="D394" s="105" t="s">
        <v>58</v>
      </c>
      <c r="E394" s="82">
        <v>649470</v>
      </c>
    </row>
    <row r="395" spans="1:5" ht="15.75" thickBot="1">
      <c r="A395" s="83"/>
      <c r="B395" s="84"/>
      <c r="C395" s="81">
        <v>3218</v>
      </c>
      <c r="D395" s="89" t="s">
        <v>153</v>
      </c>
      <c r="E395" s="86">
        <v>400140</v>
      </c>
    </row>
    <row r="396" spans="1:5" ht="15.75" thickBot="1">
      <c r="A396" s="83"/>
      <c r="B396" s="84"/>
      <c r="C396" s="81">
        <v>3219</v>
      </c>
      <c r="D396" s="89" t="s">
        <v>153</v>
      </c>
      <c r="E396" s="86">
        <v>180860</v>
      </c>
    </row>
    <row r="397" spans="1:5" ht="15.75" thickBot="1">
      <c r="A397" s="83"/>
      <c r="B397" s="84"/>
      <c r="C397" s="81">
        <v>4018</v>
      </c>
      <c r="D397" s="110" t="s">
        <v>24</v>
      </c>
      <c r="E397" s="86">
        <v>20777</v>
      </c>
    </row>
    <row r="398" spans="1:5" ht="15.75" thickBot="1">
      <c r="A398" s="83"/>
      <c r="B398" s="84"/>
      <c r="C398" s="81">
        <v>4019</v>
      </c>
      <c r="D398" s="110" t="s">
        <v>24</v>
      </c>
      <c r="E398" s="86">
        <v>6925</v>
      </c>
    </row>
    <row r="399" spans="1:5" ht="15.75" thickBot="1">
      <c r="A399" s="83"/>
      <c r="B399" s="84"/>
      <c r="C399" s="81">
        <v>4118</v>
      </c>
      <c r="D399" s="110" t="s">
        <v>89</v>
      </c>
      <c r="E399" s="86">
        <v>4339</v>
      </c>
    </row>
    <row r="400" spans="1:5" ht="15.75" thickBot="1">
      <c r="A400" s="83"/>
      <c r="B400" s="84"/>
      <c r="C400" s="81">
        <v>4119</v>
      </c>
      <c r="D400" s="110" t="s">
        <v>89</v>
      </c>
      <c r="E400" s="86">
        <v>1446</v>
      </c>
    </row>
    <row r="401" spans="1:5" ht="15.75" thickBot="1">
      <c r="A401" s="83"/>
      <c r="B401" s="84"/>
      <c r="C401" s="81">
        <v>4128</v>
      </c>
      <c r="D401" s="110" t="s">
        <v>27</v>
      </c>
      <c r="E401" s="85">
        <v>594</v>
      </c>
    </row>
    <row r="402" spans="1:5" ht="15.75" thickBot="1">
      <c r="A402" s="83"/>
      <c r="B402" s="84"/>
      <c r="C402" s="81">
        <v>4129</v>
      </c>
      <c r="D402" s="110" t="s">
        <v>27</v>
      </c>
      <c r="E402" s="85">
        <v>199</v>
      </c>
    </row>
    <row r="403" spans="1:5" ht="15.75" thickBot="1">
      <c r="A403" s="83"/>
      <c r="B403" s="84"/>
      <c r="C403" s="81">
        <v>4178</v>
      </c>
      <c r="D403" s="110" t="s">
        <v>23</v>
      </c>
      <c r="E403" s="86">
        <v>3491</v>
      </c>
    </row>
    <row r="404" spans="1:5" ht="15.75" thickBot="1">
      <c r="A404" s="88"/>
      <c r="B404" s="87"/>
      <c r="C404" s="81">
        <v>4179</v>
      </c>
      <c r="D404" s="110" t="s">
        <v>23</v>
      </c>
      <c r="E404" s="86">
        <v>1163</v>
      </c>
    </row>
    <row r="405" spans="1:5" ht="15.75" thickBot="1">
      <c r="A405" s="88"/>
      <c r="B405" s="87"/>
      <c r="C405" s="81">
        <v>4218</v>
      </c>
      <c r="D405" s="110" t="s">
        <v>29</v>
      </c>
      <c r="E405" s="86">
        <v>10902</v>
      </c>
    </row>
    <row r="406" spans="1:5" ht="15.75" thickBot="1">
      <c r="A406" s="88"/>
      <c r="B406" s="87"/>
      <c r="C406" s="81">
        <v>4219</v>
      </c>
      <c r="D406" s="110" t="s">
        <v>29</v>
      </c>
      <c r="E406" s="86">
        <v>3634</v>
      </c>
    </row>
    <row r="407" spans="1:5" ht="15.75" thickBot="1">
      <c r="A407" s="88"/>
      <c r="B407" s="87"/>
      <c r="C407" s="81">
        <v>4308</v>
      </c>
      <c r="D407" s="110" t="s">
        <v>26</v>
      </c>
      <c r="E407" s="86">
        <v>11250</v>
      </c>
    </row>
    <row r="408" spans="1:5" ht="15.75" thickBot="1">
      <c r="A408" s="90"/>
      <c r="B408" s="91"/>
      <c r="C408" s="81">
        <v>4309</v>
      </c>
      <c r="D408" s="110" t="s">
        <v>26</v>
      </c>
      <c r="E408" s="86">
        <v>3750</v>
      </c>
    </row>
    <row r="409" spans="1:5" ht="15.75" thickBot="1">
      <c r="A409" s="80">
        <v>851</v>
      </c>
      <c r="B409" s="81"/>
      <c r="C409" s="81"/>
      <c r="D409" s="105" t="s">
        <v>154</v>
      </c>
      <c r="E409" s="82">
        <v>3306000</v>
      </c>
    </row>
    <row r="410" spans="1:5" ht="15.75" thickBot="1">
      <c r="A410" s="88"/>
      <c r="B410" s="81">
        <v>85111</v>
      </c>
      <c r="C410" s="81"/>
      <c r="D410" s="106" t="s">
        <v>34</v>
      </c>
      <c r="E410" s="100">
        <v>1975000</v>
      </c>
    </row>
    <row r="411" spans="1:5" ht="65.25" thickBot="1">
      <c r="A411" s="88"/>
      <c r="B411" s="91"/>
      <c r="C411" s="81">
        <v>6220</v>
      </c>
      <c r="D411" s="89" t="s">
        <v>155</v>
      </c>
      <c r="E411" s="86">
        <v>1975000</v>
      </c>
    </row>
    <row r="412" spans="1:5" ht="52.5" thickBot="1">
      <c r="A412" s="88"/>
      <c r="B412" s="81">
        <v>85156</v>
      </c>
      <c r="C412" s="81"/>
      <c r="D412" s="105" t="s">
        <v>156</v>
      </c>
      <c r="E412" s="82">
        <v>1316000</v>
      </c>
    </row>
    <row r="413" spans="1:5" ht="15.75" thickBot="1">
      <c r="A413" s="88"/>
      <c r="B413" s="91"/>
      <c r="C413" s="81">
        <v>4130</v>
      </c>
      <c r="D413" s="89" t="s">
        <v>157</v>
      </c>
      <c r="E413" s="86">
        <v>1316000</v>
      </c>
    </row>
    <row r="414" spans="1:5" ht="15.75" thickBot="1">
      <c r="A414" s="88"/>
      <c r="B414" s="81">
        <v>85195</v>
      </c>
      <c r="C414" s="81"/>
      <c r="D414" s="106" t="s">
        <v>54</v>
      </c>
      <c r="E414" s="82">
        <v>15000</v>
      </c>
    </row>
    <row r="415" spans="1:5" ht="39.75" thickBot="1">
      <c r="A415" s="88"/>
      <c r="B415" s="87"/>
      <c r="C415" s="81">
        <v>2820</v>
      </c>
      <c r="D415" s="89" t="s">
        <v>122</v>
      </c>
      <c r="E415" s="86">
        <v>12000</v>
      </c>
    </row>
    <row r="416" spans="1:5" ht="15.75" thickBot="1">
      <c r="A416" s="80"/>
      <c r="B416" s="81"/>
      <c r="C416" s="81">
        <v>4210</v>
      </c>
      <c r="D416" s="110" t="s">
        <v>29</v>
      </c>
      <c r="E416" s="86">
        <v>1000</v>
      </c>
    </row>
    <row r="417" spans="1:5" ht="13.5" thickBot="1">
      <c r="A417" s="78" t="s">
        <v>0</v>
      </c>
      <c r="B417" s="79" t="s">
        <v>1</v>
      </c>
      <c r="C417" s="79" t="s">
        <v>16</v>
      </c>
      <c r="D417" s="79" t="s">
        <v>85</v>
      </c>
      <c r="E417" s="79" t="s">
        <v>86</v>
      </c>
    </row>
    <row r="418" spans="1:5" ht="13.5" thickBot="1">
      <c r="A418" s="78">
        <v>1</v>
      </c>
      <c r="B418" s="79">
        <v>2</v>
      </c>
      <c r="C418" s="79">
        <v>3</v>
      </c>
      <c r="D418" s="79">
        <v>4</v>
      </c>
      <c r="E418" s="79">
        <v>5</v>
      </c>
    </row>
    <row r="419" spans="1:5" ht="15.75" thickBot="1">
      <c r="A419" s="80">
        <v>851</v>
      </c>
      <c r="B419" s="81">
        <v>85195</v>
      </c>
      <c r="C419" s="81">
        <v>4300</v>
      </c>
      <c r="D419" s="89" t="s">
        <v>26</v>
      </c>
      <c r="E419" s="86">
        <v>2000</v>
      </c>
    </row>
    <row r="420" spans="1:5" ht="15.75" thickBot="1">
      <c r="A420" s="80">
        <v>852</v>
      </c>
      <c r="B420" s="81"/>
      <c r="C420" s="81"/>
      <c r="D420" s="105" t="s">
        <v>158</v>
      </c>
      <c r="E420" s="82">
        <v>7724621</v>
      </c>
    </row>
    <row r="421" spans="1:5" ht="15.75" thickBot="1">
      <c r="A421" s="88"/>
      <c r="B421" s="81">
        <v>85201</v>
      </c>
      <c r="C421" s="81"/>
      <c r="D421" s="106" t="s">
        <v>36</v>
      </c>
      <c r="E421" s="82">
        <v>1087228</v>
      </c>
    </row>
    <row r="422" spans="1:5" ht="39.75" thickBot="1">
      <c r="A422" s="88"/>
      <c r="B422" s="87"/>
      <c r="C422" s="81">
        <v>2310</v>
      </c>
      <c r="D422" s="89" t="s">
        <v>159</v>
      </c>
      <c r="E422" s="86">
        <v>8327</v>
      </c>
    </row>
    <row r="423" spans="1:5" ht="52.5" thickBot="1">
      <c r="A423" s="88"/>
      <c r="B423" s="87"/>
      <c r="C423" s="81">
        <v>2320</v>
      </c>
      <c r="D423" s="89" t="s">
        <v>160</v>
      </c>
      <c r="E423" s="86">
        <v>750000</v>
      </c>
    </row>
    <row r="424" spans="1:5" ht="65.25" thickBot="1">
      <c r="A424" s="88"/>
      <c r="B424" s="87"/>
      <c r="C424" s="81">
        <v>2830</v>
      </c>
      <c r="D424" s="89" t="s">
        <v>161</v>
      </c>
      <c r="E424" s="86">
        <v>113484</v>
      </c>
    </row>
    <row r="425" spans="1:5" ht="15.75" thickBot="1">
      <c r="A425" s="88"/>
      <c r="B425" s="87"/>
      <c r="C425" s="81">
        <v>3110</v>
      </c>
      <c r="D425" s="89" t="s">
        <v>49</v>
      </c>
      <c r="E425" s="86">
        <v>98396</v>
      </c>
    </row>
    <row r="426" spans="1:5" ht="15.75" thickBot="1">
      <c r="A426" s="88"/>
      <c r="B426" s="87"/>
      <c r="C426" s="81">
        <v>4010</v>
      </c>
      <c r="D426" s="89" t="s">
        <v>24</v>
      </c>
      <c r="E426" s="86">
        <v>84046</v>
      </c>
    </row>
    <row r="427" spans="1:5" ht="15.75" thickBot="1">
      <c r="A427" s="88"/>
      <c r="B427" s="87"/>
      <c r="C427" s="81">
        <v>4040</v>
      </c>
      <c r="D427" s="89" t="s">
        <v>94</v>
      </c>
      <c r="E427" s="86">
        <v>5396</v>
      </c>
    </row>
    <row r="428" spans="1:5" ht="15.75" thickBot="1">
      <c r="A428" s="88"/>
      <c r="B428" s="87"/>
      <c r="C428" s="81">
        <v>4110</v>
      </c>
      <c r="D428" s="89" t="s">
        <v>89</v>
      </c>
      <c r="E428" s="86">
        <v>15288</v>
      </c>
    </row>
    <row r="429" spans="1:5" ht="15.75" thickBot="1">
      <c r="A429" s="88"/>
      <c r="B429" s="87"/>
      <c r="C429" s="81">
        <v>4120</v>
      </c>
      <c r="D429" s="89" t="s">
        <v>27</v>
      </c>
      <c r="E429" s="86">
        <v>2059</v>
      </c>
    </row>
    <row r="430" spans="1:5" ht="15.75" thickBot="1">
      <c r="A430" s="88"/>
      <c r="B430" s="87"/>
      <c r="C430" s="81">
        <v>4170</v>
      </c>
      <c r="D430" s="107" t="s">
        <v>23</v>
      </c>
      <c r="E430" s="86">
        <v>1920</v>
      </c>
    </row>
    <row r="431" spans="1:5" ht="15.75" thickBot="1">
      <c r="A431" s="88"/>
      <c r="B431" s="87"/>
      <c r="C431" s="81">
        <v>4210</v>
      </c>
      <c r="D431" s="89" t="s">
        <v>29</v>
      </c>
      <c r="E431" s="86">
        <v>1400</v>
      </c>
    </row>
    <row r="432" spans="1:5" ht="12.75">
      <c r="A432" s="185"/>
      <c r="B432" s="185"/>
      <c r="C432" s="180">
        <v>4240</v>
      </c>
      <c r="D432" s="109" t="s">
        <v>143</v>
      </c>
      <c r="E432" s="192">
        <v>500</v>
      </c>
    </row>
    <row r="433" spans="1:5" ht="13.5" thickBot="1">
      <c r="A433" s="185"/>
      <c r="B433" s="185"/>
      <c r="C433" s="182"/>
      <c r="D433" s="89" t="s">
        <v>144</v>
      </c>
      <c r="E433" s="193"/>
    </row>
    <row r="434" spans="1:5" ht="15.75" thickBot="1">
      <c r="A434" s="88"/>
      <c r="B434" s="87"/>
      <c r="C434" s="81">
        <v>4270</v>
      </c>
      <c r="D434" s="89" t="s">
        <v>25</v>
      </c>
      <c r="E434" s="85">
        <v>500</v>
      </c>
    </row>
    <row r="435" spans="1:5" ht="15.75" thickBot="1">
      <c r="A435" s="88"/>
      <c r="B435" s="87"/>
      <c r="C435" s="81">
        <v>4280</v>
      </c>
      <c r="D435" s="89" t="s">
        <v>55</v>
      </c>
      <c r="E435" s="85">
        <v>165</v>
      </c>
    </row>
    <row r="436" spans="1:5" ht="15.75" thickBot="1">
      <c r="A436" s="83"/>
      <c r="B436" s="84"/>
      <c r="C436" s="81">
        <v>4300</v>
      </c>
      <c r="D436" s="89" t="s">
        <v>26</v>
      </c>
      <c r="E436" s="85">
        <v>500</v>
      </c>
    </row>
    <row r="437" spans="1:5" ht="15.75" thickBot="1">
      <c r="A437" s="83"/>
      <c r="B437" s="84"/>
      <c r="C437" s="81">
        <v>4410</v>
      </c>
      <c r="D437" s="89" t="s">
        <v>47</v>
      </c>
      <c r="E437" s="86">
        <v>1847</v>
      </c>
    </row>
    <row r="438" spans="1:5" ht="27" thickBot="1">
      <c r="A438" s="83"/>
      <c r="B438" s="81"/>
      <c r="C438" s="81">
        <v>4440</v>
      </c>
      <c r="D438" s="89" t="s">
        <v>117</v>
      </c>
      <c r="E438" s="86">
        <v>3400</v>
      </c>
    </row>
    <row r="439" spans="1:5" ht="15.75" thickBot="1">
      <c r="A439" s="88"/>
      <c r="B439" s="81">
        <v>85202</v>
      </c>
      <c r="C439" s="81"/>
      <c r="D439" s="106" t="s">
        <v>59</v>
      </c>
      <c r="E439" s="82">
        <v>4023467</v>
      </c>
    </row>
    <row r="440" spans="1:5" ht="27" thickBot="1">
      <c r="A440" s="88"/>
      <c r="B440" s="87"/>
      <c r="C440" s="81">
        <v>3020</v>
      </c>
      <c r="D440" s="89" t="s">
        <v>66</v>
      </c>
      <c r="E440" s="86">
        <v>5400</v>
      </c>
    </row>
    <row r="441" spans="1:5" ht="15.75" thickBot="1">
      <c r="A441" s="88"/>
      <c r="B441" s="87"/>
      <c r="C441" s="81">
        <v>4010</v>
      </c>
      <c r="D441" s="89" t="s">
        <v>24</v>
      </c>
      <c r="E441" s="86">
        <v>2151722</v>
      </c>
    </row>
    <row r="442" spans="1:5" ht="15.75" thickBot="1">
      <c r="A442" s="88"/>
      <c r="B442" s="87"/>
      <c r="C442" s="81">
        <v>4040</v>
      </c>
      <c r="D442" s="89" t="s">
        <v>94</v>
      </c>
      <c r="E442" s="86">
        <v>163231</v>
      </c>
    </row>
    <row r="443" spans="1:5" ht="15.75" thickBot="1">
      <c r="A443" s="88"/>
      <c r="B443" s="87"/>
      <c r="C443" s="81">
        <v>4110</v>
      </c>
      <c r="D443" s="89" t="s">
        <v>89</v>
      </c>
      <c r="E443" s="86">
        <v>389178</v>
      </c>
    </row>
    <row r="444" spans="1:5" ht="15.75" thickBot="1">
      <c r="A444" s="88"/>
      <c r="B444" s="87"/>
      <c r="C444" s="81">
        <v>4120</v>
      </c>
      <c r="D444" s="89" t="s">
        <v>27</v>
      </c>
      <c r="E444" s="86">
        <v>53929</v>
      </c>
    </row>
    <row r="445" spans="1:5" ht="15.75" thickBot="1">
      <c r="A445" s="88"/>
      <c r="B445" s="87"/>
      <c r="C445" s="81">
        <v>4170</v>
      </c>
      <c r="D445" s="107" t="s">
        <v>23</v>
      </c>
      <c r="E445" s="86">
        <v>10000</v>
      </c>
    </row>
    <row r="446" spans="1:5" ht="15.75" thickBot="1">
      <c r="A446" s="88"/>
      <c r="B446" s="87"/>
      <c r="C446" s="81">
        <v>4210</v>
      </c>
      <c r="D446" s="89" t="s">
        <v>29</v>
      </c>
      <c r="E446" s="86">
        <v>163600</v>
      </c>
    </row>
    <row r="447" spans="1:5" ht="15.75" thickBot="1">
      <c r="A447" s="88"/>
      <c r="B447" s="87"/>
      <c r="C447" s="81">
        <v>4220</v>
      </c>
      <c r="D447" s="89" t="s">
        <v>83</v>
      </c>
      <c r="E447" s="86">
        <v>376116</v>
      </c>
    </row>
    <row r="448" spans="1:5" ht="15.75" thickBot="1">
      <c r="A448" s="88"/>
      <c r="B448" s="87"/>
      <c r="C448" s="81">
        <v>4230</v>
      </c>
      <c r="D448" s="89" t="s">
        <v>162</v>
      </c>
      <c r="E448" s="86">
        <v>32649</v>
      </c>
    </row>
    <row r="449" spans="1:5" ht="15.75" thickBot="1">
      <c r="A449" s="88"/>
      <c r="B449" s="87"/>
      <c r="C449" s="81">
        <v>4260</v>
      </c>
      <c r="D449" s="89" t="s">
        <v>51</v>
      </c>
      <c r="E449" s="86">
        <v>351700</v>
      </c>
    </row>
    <row r="450" spans="1:5" ht="15.75" thickBot="1">
      <c r="A450" s="88"/>
      <c r="B450" s="87"/>
      <c r="C450" s="81">
        <v>4270</v>
      </c>
      <c r="D450" s="89" t="s">
        <v>25</v>
      </c>
      <c r="E450" s="86">
        <v>75762</v>
      </c>
    </row>
    <row r="451" spans="1:5" ht="15.75" thickBot="1">
      <c r="A451" s="88"/>
      <c r="B451" s="87"/>
      <c r="C451" s="81">
        <v>4280</v>
      </c>
      <c r="D451" s="89" t="s">
        <v>55</v>
      </c>
      <c r="E451" s="86">
        <v>9000</v>
      </c>
    </row>
    <row r="452" spans="1:5" ht="15.75" thickBot="1">
      <c r="A452" s="88"/>
      <c r="B452" s="87"/>
      <c r="C452" s="81">
        <v>4300</v>
      </c>
      <c r="D452" s="89" t="s">
        <v>26</v>
      </c>
      <c r="E452" s="86">
        <v>73800</v>
      </c>
    </row>
    <row r="453" spans="1:5" ht="27" thickBot="1">
      <c r="A453" s="90"/>
      <c r="B453" s="91"/>
      <c r="C453" s="81">
        <v>4360</v>
      </c>
      <c r="D453" s="89" t="s">
        <v>96</v>
      </c>
      <c r="E453" s="86">
        <v>3800</v>
      </c>
    </row>
    <row r="454" spans="1:5" ht="13.5" thickBot="1">
      <c r="A454" s="78" t="s">
        <v>0</v>
      </c>
      <c r="B454" s="79" t="s">
        <v>1</v>
      </c>
      <c r="C454" s="79" t="s">
        <v>16</v>
      </c>
      <c r="D454" s="79" t="s">
        <v>85</v>
      </c>
      <c r="E454" s="79" t="s">
        <v>86</v>
      </c>
    </row>
    <row r="455" spans="1:5" ht="13.5" thickBot="1">
      <c r="A455" s="78">
        <v>1</v>
      </c>
      <c r="B455" s="79">
        <v>2</v>
      </c>
      <c r="C455" s="79">
        <v>3</v>
      </c>
      <c r="D455" s="79">
        <v>4</v>
      </c>
      <c r="E455" s="79">
        <v>5</v>
      </c>
    </row>
    <row r="456" spans="1:5" ht="27" thickBot="1">
      <c r="A456" s="80">
        <v>852</v>
      </c>
      <c r="B456" s="81">
        <v>85202</v>
      </c>
      <c r="C456" s="81">
        <v>4370</v>
      </c>
      <c r="D456" s="89" t="s">
        <v>97</v>
      </c>
      <c r="E456" s="86">
        <v>17000</v>
      </c>
    </row>
    <row r="457" spans="1:5" ht="15.75" thickBot="1">
      <c r="A457" s="88"/>
      <c r="B457" s="87"/>
      <c r="C457" s="81">
        <v>4410</v>
      </c>
      <c r="D457" s="89" t="s">
        <v>47</v>
      </c>
      <c r="E457" s="86">
        <v>5300</v>
      </c>
    </row>
    <row r="458" spans="1:5" ht="15.75" thickBot="1">
      <c r="A458" s="88"/>
      <c r="B458" s="87"/>
      <c r="C458" s="81">
        <v>4430</v>
      </c>
      <c r="D458" s="89" t="s">
        <v>31</v>
      </c>
      <c r="E458" s="86">
        <v>4700</v>
      </c>
    </row>
    <row r="459" spans="1:5" ht="27" thickBot="1">
      <c r="A459" s="88"/>
      <c r="B459" s="87"/>
      <c r="C459" s="81">
        <v>4440</v>
      </c>
      <c r="D459" s="89" t="s">
        <v>117</v>
      </c>
      <c r="E459" s="86">
        <v>109080</v>
      </c>
    </row>
    <row r="460" spans="1:5" ht="15.75" thickBot="1">
      <c r="A460" s="88"/>
      <c r="B460" s="87"/>
      <c r="C460" s="81">
        <v>4480</v>
      </c>
      <c r="D460" s="89" t="s">
        <v>99</v>
      </c>
      <c r="E460" s="86">
        <v>16500</v>
      </c>
    </row>
    <row r="461" spans="1:5" ht="27" thickBot="1">
      <c r="A461" s="88"/>
      <c r="B461" s="84"/>
      <c r="C461" s="81">
        <v>4740</v>
      </c>
      <c r="D461" s="89" t="s">
        <v>101</v>
      </c>
      <c r="E461" s="86">
        <v>8000</v>
      </c>
    </row>
    <row r="462" spans="1:5" ht="27" thickBot="1">
      <c r="A462" s="88"/>
      <c r="B462" s="81"/>
      <c r="C462" s="81">
        <v>4750</v>
      </c>
      <c r="D462" s="89" t="s">
        <v>102</v>
      </c>
      <c r="E462" s="86">
        <v>3000</v>
      </c>
    </row>
    <row r="463" spans="1:5" ht="15.75" thickBot="1">
      <c r="A463" s="88"/>
      <c r="B463" s="81">
        <v>85203</v>
      </c>
      <c r="C463" s="81"/>
      <c r="D463" s="106" t="s">
        <v>163</v>
      </c>
      <c r="E463" s="82">
        <v>389000</v>
      </c>
    </row>
    <row r="464" spans="1:5" ht="27" thickBot="1">
      <c r="A464" s="88"/>
      <c r="B464" s="87"/>
      <c r="C464" s="81">
        <v>3020</v>
      </c>
      <c r="D464" s="89" t="s">
        <v>66</v>
      </c>
      <c r="E464" s="86">
        <v>1140</v>
      </c>
    </row>
    <row r="465" spans="1:5" ht="15.75" thickBot="1">
      <c r="A465" s="88"/>
      <c r="B465" s="87"/>
      <c r="C465" s="81">
        <v>4010</v>
      </c>
      <c r="D465" s="89" t="s">
        <v>24</v>
      </c>
      <c r="E465" s="86">
        <v>179714</v>
      </c>
    </row>
    <row r="466" spans="1:5" ht="15.75" thickBot="1">
      <c r="A466" s="88"/>
      <c r="B466" s="87"/>
      <c r="C466" s="81">
        <v>4040</v>
      </c>
      <c r="D466" s="89" t="s">
        <v>94</v>
      </c>
      <c r="E466" s="86">
        <v>11068</v>
      </c>
    </row>
    <row r="467" spans="1:5" ht="15.75" thickBot="1">
      <c r="A467" s="88"/>
      <c r="B467" s="87"/>
      <c r="C467" s="81">
        <v>4110</v>
      </c>
      <c r="D467" s="89" t="s">
        <v>89</v>
      </c>
      <c r="E467" s="86">
        <v>32749</v>
      </c>
    </row>
    <row r="468" spans="1:5" ht="15.75" thickBot="1">
      <c r="A468" s="88"/>
      <c r="B468" s="87"/>
      <c r="C468" s="81">
        <v>4120</v>
      </c>
      <c r="D468" s="89" t="s">
        <v>27</v>
      </c>
      <c r="E468" s="86">
        <v>4510</v>
      </c>
    </row>
    <row r="469" spans="1:5" ht="15.75" thickBot="1">
      <c r="A469" s="88"/>
      <c r="B469" s="87"/>
      <c r="C469" s="81">
        <v>4170</v>
      </c>
      <c r="D469" s="89" t="s">
        <v>23</v>
      </c>
      <c r="E469" s="86">
        <v>14000</v>
      </c>
    </row>
    <row r="470" spans="1:5" ht="15.75" thickBot="1">
      <c r="A470" s="88"/>
      <c r="B470" s="87"/>
      <c r="C470" s="81">
        <v>4210</v>
      </c>
      <c r="D470" s="89" t="s">
        <v>29</v>
      </c>
      <c r="E470" s="86">
        <v>40980</v>
      </c>
    </row>
    <row r="471" spans="1:5" ht="15.75" thickBot="1">
      <c r="A471" s="88"/>
      <c r="B471" s="87"/>
      <c r="C471" s="81">
        <v>4260</v>
      </c>
      <c r="D471" s="89" t="s">
        <v>51</v>
      </c>
      <c r="E471" s="86">
        <v>21000</v>
      </c>
    </row>
    <row r="472" spans="1:5" ht="15.75" thickBot="1">
      <c r="A472" s="88"/>
      <c r="B472" s="87"/>
      <c r="C472" s="81">
        <v>4270</v>
      </c>
      <c r="D472" s="89" t="s">
        <v>25</v>
      </c>
      <c r="E472" s="86">
        <v>30000</v>
      </c>
    </row>
    <row r="473" spans="1:5" ht="15.75" thickBot="1">
      <c r="A473" s="88"/>
      <c r="B473" s="87"/>
      <c r="C473" s="81">
        <v>4280</v>
      </c>
      <c r="D473" s="89" t="s">
        <v>55</v>
      </c>
      <c r="E473" s="85">
        <v>300</v>
      </c>
    </row>
    <row r="474" spans="1:5" ht="15.75" thickBot="1">
      <c r="A474" s="88"/>
      <c r="B474" s="87"/>
      <c r="C474" s="81">
        <v>4300</v>
      </c>
      <c r="D474" s="89" t="s">
        <v>26</v>
      </c>
      <c r="E474" s="86">
        <v>27000</v>
      </c>
    </row>
    <row r="475" spans="1:5" ht="15.75" thickBot="1">
      <c r="A475" s="88"/>
      <c r="B475" s="87"/>
      <c r="C475" s="81">
        <v>4350</v>
      </c>
      <c r="D475" s="89" t="s">
        <v>77</v>
      </c>
      <c r="E475" s="86">
        <v>2039</v>
      </c>
    </row>
    <row r="476" spans="1:5" ht="27" thickBot="1">
      <c r="A476" s="88"/>
      <c r="B476" s="84"/>
      <c r="C476" s="81">
        <v>4370</v>
      </c>
      <c r="D476" s="89" t="s">
        <v>97</v>
      </c>
      <c r="E476" s="86">
        <v>2500</v>
      </c>
    </row>
    <row r="477" spans="1:5" ht="15.75" thickBot="1">
      <c r="A477" s="88"/>
      <c r="B477" s="84"/>
      <c r="C477" s="81">
        <v>4410</v>
      </c>
      <c r="D477" s="89" t="s">
        <v>47</v>
      </c>
      <c r="E477" s="86">
        <v>4000</v>
      </c>
    </row>
    <row r="478" spans="1:5" ht="15.75" thickBot="1">
      <c r="A478" s="83"/>
      <c r="B478" s="84"/>
      <c r="C478" s="81">
        <v>4430</v>
      </c>
      <c r="D478" s="89" t="s">
        <v>31</v>
      </c>
      <c r="E478" s="85">
        <v>800</v>
      </c>
    </row>
    <row r="479" spans="1:5" ht="27" thickBot="1">
      <c r="A479" s="83"/>
      <c r="B479" s="84"/>
      <c r="C479" s="81">
        <v>4440</v>
      </c>
      <c r="D479" s="89" t="s">
        <v>117</v>
      </c>
      <c r="E479" s="86">
        <v>7200</v>
      </c>
    </row>
    <row r="480" spans="1:5" ht="27" thickBot="1">
      <c r="A480" s="88"/>
      <c r="B480" s="84"/>
      <c r="C480" s="81">
        <v>4740</v>
      </c>
      <c r="D480" s="89" t="s">
        <v>101</v>
      </c>
      <c r="E480" s="86">
        <v>1000</v>
      </c>
    </row>
    <row r="481" spans="1:5" ht="27" thickBot="1">
      <c r="A481" s="88"/>
      <c r="B481" s="81"/>
      <c r="C481" s="81">
        <v>4750</v>
      </c>
      <c r="D481" s="89" t="s">
        <v>102</v>
      </c>
      <c r="E481" s="86">
        <v>9000</v>
      </c>
    </row>
    <row r="482" spans="1:5" ht="15.75" thickBot="1">
      <c r="A482" s="88"/>
      <c r="B482" s="81">
        <v>85204</v>
      </c>
      <c r="C482" s="81"/>
      <c r="D482" s="106" t="s">
        <v>164</v>
      </c>
      <c r="E482" s="82">
        <v>1770100</v>
      </c>
    </row>
    <row r="483" spans="1:5" ht="52.5" thickBot="1">
      <c r="A483" s="88"/>
      <c r="B483" s="87"/>
      <c r="C483" s="81">
        <v>2310</v>
      </c>
      <c r="D483" s="89" t="s">
        <v>79</v>
      </c>
      <c r="E483" s="86">
        <v>12000</v>
      </c>
    </row>
    <row r="484" spans="1:5" ht="52.5" thickBot="1">
      <c r="A484" s="88"/>
      <c r="B484" s="87"/>
      <c r="C484" s="81">
        <v>2320</v>
      </c>
      <c r="D484" s="89" t="s">
        <v>160</v>
      </c>
      <c r="E484" s="86">
        <v>8100</v>
      </c>
    </row>
    <row r="485" spans="1:5" ht="39.75" thickBot="1">
      <c r="A485" s="88"/>
      <c r="B485" s="87"/>
      <c r="C485" s="81">
        <v>2820</v>
      </c>
      <c r="D485" s="89" t="s">
        <v>122</v>
      </c>
      <c r="E485" s="86">
        <v>5000</v>
      </c>
    </row>
    <row r="486" spans="1:5" ht="15.75" thickBot="1">
      <c r="A486" s="90"/>
      <c r="B486" s="91"/>
      <c r="C486" s="81">
        <v>3110</v>
      </c>
      <c r="D486" s="89" t="s">
        <v>49</v>
      </c>
      <c r="E486" s="86">
        <v>1745000</v>
      </c>
    </row>
    <row r="487" spans="1:5" ht="13.5" thickBot="1">
      <c r="A487" s="78" t="s">
        <v>0</v>
      </c>
      <c r="B487" s="79" t="s">
        <v>1</v>
      </c>
      <c r="C487" s="79" t="s">
        <v>16</v>
      </c>
      <c r="D487" s="79" t="s">
        <v>85</v>
      </c>
      <c r="E487" s="79" t="s">
        <v>86</v>
      </c>
    </row>
    <row r="488" spans="1:5" ht="13.5" thickBot="1">
      <c r="A488" s="78">
        <v>1</v>
      </c>
      <c r="B488" s="79">
        <v>2</v>
      </c>
      <c r="C488" s="79">
        <v>3</v>
      </c>
      <c r="D488" s="79">
        <v>4</v>
      </c>
      <c r="E488" s="79">
        <v>5</v>
      </c>
    </row>
    <row r="489" spans="1:5" ht="15.75" thickBot="1">
      <c r="A489" s="80">
        <v>852</v>
      </c>
      <c r="B489" s="81">
        <v>85218</v>
      </c>
      <c r="C489" s="81"/>
      <c r="D489" s="106" t="s">
        <v>32</v>
      </c>
      <c r="E489" s="82">
        <v>414426</v>
      </c>
    </row>
    <row r="490" spans="1:5" ht="15.75" thickBot="1">
      <c r="A490" s="88"/>
      <c r="B490" s="87"/>
      <c r="C490" s="81">
        <v>4010</v>
      </c>
      <c r="D490" s="89" t="s">
        <v>24</v>
      </c>
      <c r="E490" s="86">
        <v>213276</v>
      </c>
    </row>
    <row r="491" spans="1:5" ht="15.75" thickBot="1">
      <c r="A491" s="88"/>
      <c r="B491" s="87"/>
      <c r="C491" s="81">
        <v>4040</v>
      </c>
      <c r="D491" s="89" t="s">
        <v>94</v>
      </c>
      <c r="E491" s="86">
        <v>18000</v>
      </c>
    </row>
    <row r="492" spans="1:5" ht="15.75" thickBot="1">
      <c r="A492" s="88"/>
      <c r="B492" s="87"/>
      <c r="C492" s="81">
        <v>4110</v>
      </c>
      <c r="D492" s="89" t="s">
        <v>89</v>
      </c>
      <c r="E492" s="86">
        <v>41400</v>
      </c>
    </row>
    <row r="493" spans="1:5" ht="15.75" thickBot="1">
      <c r="A493" s="88"/>
      <c r="B493" s="87"/>
      <c r="C493" s="81">
        <v>4120</v>
      </c>
      <c r="D493" s="89" t="s">
        <v>27</v>
      </c>
      <c r="E493" s="86">
        <v>5700</v>
      </c>
    </row>
    <row r="494" spans="1:5" ht="15.75" thickBot="1">
      <c r="A494" s="88"/>
      <c r="B494" s="87"/>
      <c r="C494" s="81">
        <v>4170</v>
      </c>
      <c r="D494" s="107" t="s">
        <v>23</v>
      </c>
      <c r="E494" s="86">
        <v>3000</v>
      </c>
    </row>
    <row r="495" spans="1:5" ht="15.75" thickBot="1">
      <c r="A495" s="88"/>
      <c r="B495" s="87"/>
      <c r="C495" s="81">
        <v>4210</v>
      </c>
      <c r="D495" s="89" t="s">
        <v>29</v>
      </c>
      <c r="E495" s="86">
        <v>23400</v>
      </c>
    </row>
    <row r="496" spans="1:5" ht="15.75" thickBot="1">
      <c r="A496" s="88"/>
      <c r="B496" s="87"/>
      <c r="C496" s="81">
        <v>4260</v>
      </c>
      <c r="D496" s="89" t="s">
        <v>51</v>
      </c>
      <c r="E496" s="86">
        <v>17975</v>
      </c>
    </row>
    <row r="497" spans="1:5" ht="15.75" thickBot="1">
      <c r="A497" s="88"/>
      <c r="B497" s="87"/>
      <c r="C497" s="81">
        <v>4280</v>
      </c>
      <c r="D497" s="89" t="s">
        <v>55</v>
      </c>
      <c r="E497" s="85">
        <v>300</v>
      </c>
    </row>
    <row r="498" spans="1:5" ht="15.75" thickBot="1">
      <c r="A498" s="88"/>
      <c r="B498" s="87"/>
      <c r="C498" s="81">
        <v>4300</v>
      </c>
      <c r="D498" s="89" t="s">
        <v>26</v>
      </c>
      <c r="E498" s="86">
        <v>46700</v>
      </c>
    </row>
    <row r="499" spans="1:5" ht="15.75" thickBot="1">
      <c r="A499" s="88"/>
      <c r="B499" s="87"/>
      <c r="C499" s="81">
        <v>4350</v>
      </c>
      <c r="D499" s="89" t="s">
        <v>77</v>
      </c>
      <c r="E499" s="85">
        <v>840</v>
      </c>
    </row>
    <row r="500" spans="1:5" ht="27" thickBot="1">
      <c r="A500" s="88"/>
      <c r="B500" s="87"/>
      <c r="C500" s="81">
        <v>4360</v>
      </c>
      <c r="D500" s="89" t="s">
        <v>96</v>
      </c>
      <c r="E500" s="86">
        <v>4000</v>
      </c>
    </row>
    <row r="501" spans="1:5" ht="27" thickBot="1">
      <c r="A501" s="88"/>
      <c r="B501" s="87"/>
      <c r="C501" s="81">
        <v>4370</v>
      </c>
      <c r="D501" s="89" t="s">
        <v>97</v>
      </c>
      <c r="E501" s="86">
        <v>8400</v>
      </c>
    </row>
    <row r="502" spans="1:5" ht="15.75" thickBot="1">
      <c r="A502" s="88"/>
      <c r="B502" s="87"/>
      <c r="C502" s="81">
        <v>4410</v>
      </c>
      <c r="D502" s="89" t="s">
        <v>47</v>
      </c>
      <c r="E502" s="86">
        <v>4500</v>
      </c>
    </row>
    <row r="503" spans="1:5" ht="15.75" thickBot="1">
      <c r="A503" s="88"/>
      <c r="B503" s="87"/>
      <c r="C503" s="81">
        <v>4420</v>
      </c>
      <c r="D503" s="89" t="s">
        <v>48</v>
      </c>
      <c r="E503" s="86">
        <v>3000</v>
      </c>
    </row>
    <row r="504" spans="1:5" ht="27" thickBot="1">
      <c r="A504" s="88"/>
      <c r="B504" s="87"/>
      <c r="C504" s="81">
        <v>4440</v>
      </c>
      <c r="D504" s="89" t="s">
        <v>117</v>
      </c>
      <c r="E504" s="86">
        <v>8935</v>
      </c>
    </row>
    <row r="505" spans="1:5" ht="15.75" thickBot="1">
      <c r="A505" s="88"/>
      <c r="B505" s="87"/>
      <c r="C505" s="81">
        <v>4480</v>
      </c>
      <c r="D505" s="89" t="s">
        <v>99</v>
      </c>
      <c r="E505" s="86">
        <v>2500</v>
      </c>
    </row>
    <row r="506" spans="1:5" ht="27" thickBot="1">
      <c r="A506" s="88"/>
      <c r="B506" s="87"/>
      <c r="C506" s="81">
        <v>4700</v>
      </c>
      <c r="D506" s="89" t="s">
        <v>100</v>
      </c>
      <c r="E506" s="86">
        <v>5000</v>
      </c>
    </row>
    <row r="507" spans="1:5" ht="27" thickBot="1">
      <c r="A507" s="88"/>
      <c r="B507" s="87"/>
      <c r="C507" s="81">
        <v>4740</v>
      </c>
      <c r="D507" s="89" t="s">
        <v>101</v>
      </c>
      <c r="E507" s="86">
        <v>3000</v>
      </c>
    </row>
    <row r="508" spans="1:5" ht="27" thickBot="1">
      <c r="A508" s="88"/>
      <c r="B508" s="91"/>
      <c r="C508" s="81">
        <v>4750</v>
      </c>
      <c r="D508" s="89" t="s">
        <v>102</v>
      </c>
      <c r="E508" s="86">
        <v>4500</v>
      </c>
    </row>
    <row r="509" spans="1:5" ht="39.75" thickBot="1">
      <c r="A509" s="88"/>
      <c r="B509" s="81">
        <v>85220</v>
      </c>
      <c r="C509" s="81"/>
      <c r="D509" s="106" t="s">
        <v>165</v>
      </c>
      <c r="E509" s="82">
        <v>40400</v>
      </c>
    </row>
    <row r="510" spans="1:5" ht="15.75" thickBot="1">
      <c r="A510" s="88"/>
      <c r="B510" s="87"/>
      <c r="C510" s="81">
        <v>4170</v>
      </c>
      <c r="D510" s="89" t="s">
        <v>23</v>
      </c>
      <c r="E510" s="86">
        <v>30600</v>
      </c>
    </row>
    <row r="511" spans="1:5" ht="15.75" thickBot="1">
      <c r="A511" s="83"/>
      <c r="B511" s="84"/>
      <c r="C511" s="81">
        <v>4210</v>
      </c>
      <c r="D511" s="110" t="s">
        <v>29</v>
      </c>
      <c r="E511" s="85">
        <v>800</v>
      </c>
    </row>
    <row r="512" spans="1:5" ht="15.75" thickBot="1">
      <c r="A512" s="83"/>
      <c r="B512" s="84"/>
      <c r="C512" s="81">
        <v>4260</v>
      </c>
      <c r="D512" s="89" t="s">
        <v>51</v>
      </c>
      <c r="E512" s="86">
        <v>8268</v>
      </c>
    </row>
    <row r="513" spans="1:5" ht="15.75" thickBot="1">
      <c r="A513" s="80"/>
      <c r="B513" s="81"/>
      <c r="C513" s="81">
        <v>4300</v>
      </c>
      <c r="D513" s="89" t="s">
        <v>26</v>
      </c>
      <c r="E513" s="85">
        <v>732</v>
      </c>
    </row>
    <row r="514" spans="1:5" ht="27" thickBot="1">
      <c r="A514" s="80">
        <v>853</v>
      </c>
      <c r="B514" s="81"/>
      <c r="C514" s="81"/>
      <c r="D514" s="105" t="s">
        <v>166</v>
      </c>
      <c r="E514" s="82">
        <v>2492126</v>
      </c>
    </row>
    <row r="515" spans="1:5" ht="15.75" thickBot="1">
      <c r="A515" s="88"/>
      <c r="B515" s="81">
        <v>85333</v>
      </c>
      <c r="C515" s="81"/>
      <c r="D515" s="106" t="s">
        <v>60</v>
      </c>
      <c r="E515" s="82">
        <v>2492126</v>
      </c>
    </row>
    <row r="516" spans="1:5" ht="27" thickBot="1">
      <c r="A516" s="88"/>
      <c r="B516" s="87"/>
      <c r="C516" s="81">
        <v>3020</v>
      </c>
      <c r="D516" s="89" t="s">
        <v>66</v>
      </c>
      <c r="E516" s="85">
        <v>96</v>
      </c>
    </row>
    <row r="517" spans="1:5" ht="15.75" thickBot="1">
      <c r="A517" s="88"/>
      <c r="B517" s="87"/>
      <c r="C517" s="81">
        <v>3118</v>
      </c>
      <c r="D517" s="89" t="s">
        <v>49</v>
      </c>
      <c r="E517" s="86">
        <v>242195</v>
      </c>
    </row>
    <row r="518" spans="1:5" ht="15.75" thickBot="1">
      <c r="A518" s="88"/>
      <c r="B518" s="87"/>
      <c r="C518" s="81">
        <v>4010</v>
      </c>
      <c r="D518" s="89" t="s">
        <v>24</v>
      </c>
      <c r="E518" s="86">
        <v>1357554</v>
      </c>
    </row>
    <row r="519" spans="1:5" ht="15.75" thickBot="1">
      <c r="A519" s="88"/>
      <c r="B519" s="87"/>
      <c r="C519" s="81">
        <v>4018</v>
      </c>
      <c r="D519" s="89" t="s">
        <v>24</v>
      </c>
      <c r="E519" s="86">
        <v>53363</v>
      </c>
    </row>
    <row r="520" spans="1:5" ht="15.75" thickBot="1">
      <c r="A520" s="88"/>
      <c r="B520" s="87"/>
      <c r="C520" s="81">
        <v>4040</v>
      </c>
      <c r="D520" s="89" t="s">
        <v>94</v>
      </c>
      <c r="E520" s="86">
        <v>98726</v>
      </c>
    </row>
    <row r="521" spans="1:5" ht="15.75" thickBot="1">
      <c r="A521" s="88"/>
      <c r="B521" s="87"/>
      <c r="C521" s="81">
        <v>4110</v>
      </c>
      <c r="D521" s="89" t="s">
        <v>89</v>
      </c>
      <c r="E521" s="86">
        <v>244631</v>
      </c>
    </row>
    <row r="522" spans="1:5" ht="15.75" thickBot="1">
      <c r="A522" s="88"/>
      <c r="B522" s="87"/>
      <c r="C522" s="81">
        <v>4118</v>
      </c>
      <c r="D522" s="110" t="s">
        <v>89</v>
      </c>
      <c r="E522" s="86">
        <v>90433</v>
      </c>
    </row>
    <row r="523" spans="1:5" ht="15.75" thickBot="1">
      <c r="A523" s="88"/>
      <c r="B523" s="87"/>
      <c r="C523" s="81">
        <v>4119</v>
      </c>
      <c r="D523" s="110" t="s">
        <v>89</v>
      </c>
      <c r="E523" s="86">
        <v>2212</v>
      </c>
    </row>
    <row r="524" spans="1:5" ht="15.75" thickBot="1">
      <c r="A524" s="88"/>
      <c r="B524" s="87"/>
      <c r="C524" s="81">
        <v>4120</v>
      </c>
      <c r="D524" s="89" t="s">
        <v>27</v>
      </c>
      <c r="E524" s="86">
        <v>35049</v>
      </c>
    </row>
    <row r="525" spans="1:5" ht="15.75" thickBot="1">
      <c r="A525" s="88"/>
      <c r="B525" s="87"/>
      <c r="C525" s="81">
        <v>4129</v>
      </c>
      <c r="D525" s="89" t="s">
        <v>27</v>
      </c>
      <c r="E525" s="85">
        <v>317</v>
      </c>
    </row>
    <row r="526" spans="1:5" ht="27" thickBot="1">
      <c r="A526" s="90"/>
      <c r="B526" s="91"/>
      <c r="C526" s="81">
        <v>4140</v>
      </c>
      <c r="D526" s="89" t="s">
        <v>95</v>
      </c>
      <c r="E526" s="86">
        <v>2400</v>
      </c>
    </row>
    <row r="527" spans="1:5" ht="13.5" thickBot="1">
      <c r="A527" s="78" t="s">
        <v>0</v>
      </c>
      <c r="B527" s="79" t="s">
        <v>1</v>
      </c>
      <c r="C527" s="79" t="s">
        <v>16</v>
      </c>
      <c r="D527" s="79" t="s">
        <v>85</v>
      </c>
      <c r="E527" s="79" t="s">
        <v>86</v>
      </c>
    </row>
    <row r="528" spans="1:5" ht="13.5" thickBot="1">
      <c r="A528" s="78">
        <v>1</v>
      </c>
      <c r="B528" s="79">
        <v>2</v>
      </c>
      <c r="C528" s="79">
        <v>3</v>
      </c>
      <c r="D528" s="79">
        <v>4</v>
      </c>
      <c r="E528" s="79">
        <v>5</v>
      </c>
    </row>
    <row r="529" spans="1:5" ht="15.75" thickBot="1">
      <c r="A529" s="80">
        <v>853</v>
      </c>
      <c r="B529" s="81">
        <v>85333</v>
      </c>
      <c r="C529" s="81">
        <v>4170</v>
      </c>
      <c r="D529" s="107" t="s">
        <v>23</v>
      </c>
      <c r="E529" s="86">
        <v>17200</v>
      </c>
    </row>
    <row r="530" spans="1:5" ht="15.75" thickBot="1">
      <c r="A530" s="88"/>
      <c r="B530" s="87"/>
      <c r="C530" s="81">
        <v>4179</v>
      </c>
      <c r="D530" s="107" t="s">
        <v>23</v>
      </c>
      <c r="E530" s="86">
        <v>12936</v>
      </c>
    </row>
    <row r="531" spans="1:5" ht="15.75" thickBot="1">
      <c r="A531" s="88"/>
      <c r="B531" s="87"/>
      <c r="C531" s="81">
        <v>4210</v>
      </c>
      <c r="D531" s="89" t="s">
        <v>29</v>
      </c>
      <c r="E531" s="86">
        <v>75933</v>
      </c>
    </row>
    <row r="532" spans="1:5" ht="15.75" thickBot="1">
      <c r="A532" s="88"/>
      <c r="B532" s="87"/>
      <c r="C532" s="81">
        <v>4260</v>
      </c>
      <c r="D532" s="89" t="s">
        <v>51</v>
      </c>
      <c r="E532" s="86">
        <v>21300</v>
      </c>
    </row>
    <row r="533" spans="1:5" ht="15.75" thickBot="1">
      <c r="A533" s="88"/>
      <c r="B533" s="87"/>
      <c r="C533" s="81">
        <v>4270</v>
      </c>
      <c r="D533" s="89" t="s">
        <v>25</v>
      </c>
      <c r="E533" s="86">
        <v>7000</v>
      </c>
    </row>
    <row r="534" spans="1:5" ht="15.75" thickBot="1">
      <c r="A534" s="88"/>
      <c r="B534" s="87"/>
      <c r="C534" s="81">
        <v>4280</v>
      </c>
      <c r="D534" s="89" t="s">
        <v>55</v>
      </c>
      <c r="E534" s="86">
        <v>2000</v>
      </c>
    </row>
    <row r="535" spans="1:5" ht="15.75" thickBot="1">
      <c r="A535" s="88"/>
      <c r="B535" s="87"/>
      <c r="C535" s="81">
        <v>4300</v>
      </c>
      <c r="D535" s="89" t="s">
        <v>26</v>
      </c>
      <c r="E535" s="86">
        <v>1100</v>
      </c>
    </row>
    <row r="536" spans="1:5" ht="15.75" thickBot="1">
      <c r="A536" s="88"/>
      <c r="B536" s="87"/>
      <c r="C536" s="81">
        <v>4308</v>
      </c>
      <c r="D536" s="89" t="s">
        <v>26</v>
      </c>
      <c r="E536" s="86">
        <v>52659</v>
      </c>
    </row>
    <row r="537" spans="1:5" ht="27" thickBot="1">
      <c r="A537" s="88"/>
      <c r="B537" s="87"/>
      <c r="C537" s="81">
        <v>4360</v>
      </c>
      <c r="D537" s="89" t="s">
        <v>96</v>
      </c>
      <c r="E537" s="86">
        <v>4200</v>
      </c>
    </row>
    <row r="538" spans="1:5" ht="27" thickBot="1">
      <c r="A538" s="88"/>
      <c r="B538" s="87"/>
      <c r="C538" s="81">
        <v>4370</v>
      </c>
      <c r="D538" s="89" t="s">
        <v>97</v>
      </c>
      <c r="E538" s="86">
        <v>9600</v>
      </c>
    </row>
    <row r="539" spans="1:5" ht="27" thickBot="1">
      <c r="A539" s="88"/>
      <c r="B539" s="87"/>
      <c r="C539" s="81">
        <v>4379</v>
      </c>
      <c r="D539" s="89" t="s">
        <v>97</v>
      </c>
      <c r="E539" s="86">
        <v>2740</v>
      </c>
    </row>
    <row r="540" spans="1:5" ht="27" thickBot="1">
      <c r="A540" s="88"/>
      <c r="B540" s="87"/>
      <c r="C540" s="81">
        <v>4400</v>
      </c>
      <c r="D540" s="89" t="s">
        <v>98</v>
      </c>
      <c r="E540" s="86">
        <v>80000</v>
      </c>
    </row>
    <row r="541" spans="1:5" ht="15.75" thickBot="1">
      <c r="A541" s="88"/>
      <c r="B541" s="87"/>
      <c r="C541" s="81">
        <v>4410</v>
      </c>
      <c r="D541" s="89" t="s">
        <v>47</v>
      </c>
      <c r="E541" s="86">
        <v>10000</v>
      </c>
    </row>
    <row r="542" spans="1:5" ht="27" thickBot="1">
      <c r="A542" s="88"/>
      <c r="B542" s="87"/>
      <c r="C542" s="81">
        <v>4440</v>
      </c>
      <c r="D542" s="89" t="s">
        <v>117</v>
      </c>
      <c r="E542" s="86">
        <v>45482</v>
      </c>
    </row>
    <row r="543" spans="1:5" ht="27" thickBot="1">
      <c r="A543" s="83"/>
      <c r="B543" s="84"/>
      <c r="C543" s="81">
        <v>4700</v>
      </c>
      <c r="D543" s="89" t="s">
        <v>100</v>
      </c>
      <c r="E543" s="86">
        <v>10000</v>
      </c>
    </row>
    <row r="544" spans="1:5" ht="27" thickBot="1">
      <c r="A544" s="83"/>
      <c r="B544" s="84"/>
      <c r="C544" s="81">
        <v>4740</v>
      </c>
      <c r="D544" s="89" t="s">
        <v>101</v>
      </c>
      <c r="E544" s="86">
        <v>3000</v>
      </c>
    </row>
    <row r="545" spans="1:5" ht="27" thickBot="1">
      <c r="A545" s="83"/>
      <c r="B545" s="84"/>
      <c r="C545" s="81">
        <v>4750</v>
      </c>
      <c r="D545" s="89" t="s">
        <v>102</v>
      </c>
      <c r="E545" s="86">
        <v>4000</v>
      </c>
    </row>
    <row r="546" spans="1:5" ht="27" thickBot="1">
      <c r="A546" s="80"/>
      <c r="B546" s="81"/>
      <c r="C546" s="81">
        <v>6060</v>
      </c>
      <c r="D546" s="107" t="s">
        <v>28</v>
      </c>
      <c r="E546" s="86">
        <v>6000</v>
      </c>
    </row>
    <row r="547" spans="1:5" ht="27" thickBot="1">
      <c r="A547" s="80">
        <v>854</v>
      </c>
      <c r="B547" s="81"/>
      <c r="C547" s="81"/>
      <c r="D547" s="105" t="s">
        <v>167</v>
      </c>
      <c r="E547" s="82">
        <v>4103062</v>
      </c>
    </row>
    <row r="548" spans="1:5" ht="15.75" thickBot="1">
      <c r="A548" s="88"/>
      <c r="B548" s="81">
        <v>85401</v>
      </c>
      <c r="C548" s="81"/>
      <c r="D548" s="106" t="s">
        <v>73</v>
      </c>
      <c r="E548" s="82">
        <v>70546</v>
      </c>
    </row>
    <row r="549" spans="1:5" ht="27" thickBot="1">
      <c r="A549" s="88"/>
      <c r="B549" s="87"/>
      <c r="C549" s="81">
        <v>3020</v>
      </c>
      <c r="D549" s="89" t="s">
        <v>66</v>
      </c>
      <c r="E549" s="85">
        <v>144</v>
      </c>
    </row>
    <row r="550" spans="1:5" ht="15.75" thickBot="1">
      <c r="A550" s="88"/>
      <c r="B550" s="87"/>
      <c r="C550" s="81">
        <v>4010</v>
      </c>
      <c r="D550" s="89" t="s">
        <v>24</v>
      </c>
      <c r="E550" s="86">
        <v>48442</v>
      </c>
    </row>
    <row r="551" spans="1:5" ht="15.75" thickBot="1">
      <c r="A551" s="88"/>
      <c r="B551" s="87"/>
      <c r="C551" s="81">
        <v>4040</v>
      </c>
      <c r="D551" s="89" t="s">
        <v>94</v>
      </c>
      <c r="E551" s="86">
        <v>4014</v>
      </c>
    </row>
    <row r="552" spans="1:5" ht="15.75" thickBot="1">
      <c r="A552" s="88"/>
      <c r="B552" s="87"/>
      <c r="C552" s="81">
        <v>4110</v>
      </c>
      <c r="D552" s="89" t="s">
        <v>89</v>
      </c>
      <c r="E552" s="86">
        <v>9103</v>
      </c>
    </row>
    <row r="553" spans="1:5" ht="15.75" thickBot="1">
      <c r="A553" s="88"/>
      <c r="B553" s="87"/>
      <c r="C553" s="81">
        <v>4120</v>
      </c>
      <c r="D553" s="89" t="s">
        <v>27</v>
      </c>
      <c r="E553" s="86">
        <v>1265</v>
      </c>
    </row>
    <row r="554" spans="1:5" ht="15.75" thickBot="1">
      <c r="A554" s="88"/>
      <c r="B554" s="87"/>
      <c r="C554" s="81">
        <v>4210</v>
      </c>
      <c r="D554" s="89" t="s">
        <v>29</v>
      </c>
      <c r="E554" s="85">
        <v>418</v>
      </c>
    </row>
    <row r="555" spans="1:5" ht="12.75">
      <c r="A555" s="185"/>
      <c r="B555" s="185"/>
      <c r="C555" s="180">
        <v>4240</v>
      </c>
      <c r="D555" s="109" t="s">
        <v>143</v>
      </c>
      <c r="E555" s="192">
        <v>500</v>
      </c>
    </row>
    <row r="556" spans="1:5" ht="13.5" thickBot="1">
      <c r="A556" s="185"/>
      <c r="B556" s="185"/>
      <c r="C556" s="182"/>
      <c r="D556" s="89" t="s">
        <v>144</v>
      </c>
      <c r="E556" s="193"/>
    </row>
    <row r="557" spans="1:5" ht="15.75" thickBot="1">
      <c r="A557" s="88"/>
      <c r="B557" s="87"/>
      <c r="C557" s="81">
        <v>4260</v>
      </c>
      <c r="D557" s="89" t="s">
        <v>51</v>
      </c>
      <c r="E557" s="86">
        <v>2250</v>
      </c>
    </row>
    <row r="558" spans="1:5" ht="15.75" thickBot="1">
      <c r="A558" s="88"/>
      <c r="B558" s="87"/>
      <c r="C558" s="81">
        <v>4280</v>
      </c>
      <c r="D558" s="89" t="s">
        <v>55</v>
      </c>
      <c r="E558" s="85">
        <v>50</v>
      </c>
    </row>
    <row r="559" spans="1:5" ht="15.75" thickBot="1">
      <c r="A559" s="83"/>
      <c r="B559" s="84"/>
      <c r="C559" s="81">
        <v>4300</v>
      </c>
      <c r="D559" s="89" t="s">
        <v>26</v>
      </c>
      <c r="E559" s="85">
        <v>150</v>
      </c>
    </row>
    <row r="560" spans="1:5" ht="27" thickBot="1">
      <c r="A560" s="88"/>
      <c r="B560" s="87"/>
      <c r="C560" s="81">
        <v>4370</v>
      </c>
      <c r="D560" s="89" t="s">
        <v>97</v>
      </c>
      <c r="E560" s="85">
        <v>100</v>
      </c>
    </row>
    <row r="561" spans="1:5" ht="15.75" thickBot="1">
      <c r="A561" s="88"/>
      <c r="B561" s="87"/>
      <c r="C561" s="81">
        <v>4410</v>
      </c>
      <c r="D561" s="89" t="s">
        <v>47</v>
      </c>
      <c r="E561" s="85">
        <v>100</v>
      </c>
    </row>
    <row r="562" spans="1:5" ht="27" thickBot="1">
      <c r="A562" s="88"/>
      <c r="B562" s="87"/>
      <c r="C562" s="81">
        <v>4440</v>
      </c>
      <c r="D562" s="89" t="s">
        <v>117</v>
      </c>
      <c r="E562" s="86">
        <v>3960</v>
      </c>
    </row>
    <row r="563" spans="1:5" ht="27" thickBot="1">
      <c r="A563" s="88"/>
      <c r="B563" s="81"/>
      <c r="C563" s="81">
        <v>4740</v>
      </c>
      <c r="D563" s="89" t="s">
        <v>101</v>
      </c>
      <c r="E563" s="85">
        <v>50</v>
      </c>
    </row>
    <row r="564" spans="1:5" ht="27" thickBot="1">
      <c r="A564" s="90"/>
      <c r="B564" s="81">
        <v>85403</v>
      </c>
      <c r="C564" s="81"/>
      <c r="D564" s="106" t="s">
        <v>168</v>
      </c>
      <c r="E564" s="82">
        <v>763157</v>
      </c>
    </row>
    <row r="565" spans="1:5" ht="13.5" thickBot="1">
      <c r="A565" s="78" t="s">
        <v>0</v>
      </c>
      <c r="B565" s="79" t="s">
        <v>1</v>
      </c>
      <c r="C565" s="79" t="s">
        <v>16</v>
      </c>
      <c r="D565" s="79" t="s">
        <v>85</v>
      </c>
      <c r="E565" s="79" t="s">
        <v>86</v>
      </c>
    </row>
    <row r="566" spans="1:5" ht="13.5" thickBot="1">
      <c r="A566" s="78">
        <v>1</v>
      </c>
      <c r="B566" s="79">
        <v>2</v>
      </c>
      <c r="C566" s="79">
        <v>3</v>
      </c>
      <c r="D566" s="79">
        <v>4</v>
      </c>
      <c r="E566" s="79">
        <v>5</v>
      </c>
    </row>
    <row r="567" spans="1:5" ht="27" thickBot="1">
      <c r="A567" s="80">
        <v>854</v>
      </c>
      <c r="B567" s="81">
        <v>85403</v>
      </c>
      <c r="C567" s="81">
        <v>3020</v>
      </c>
      <c r="D567" s="89" t="s">
        <v>66</v>
      </c>
      <c r="E567" s="86">
        <v>1898</v>
      </c>
    </row>
    <row r="568" spans="1:5" ht="15.75" thickBot="1">
      <c r="A568" s="88"/>
      <c r="B568" s="87"/>
      <c r="C568" s="81">
        <v>4010</v>
      </c>
      <c r="D568" s="89" t="s">
        <v>24</v>
      </c>
      <c r="E568" s="86">
        <v>471507</v>
      </c>
    </row>
    <row r="569" spans="1:5" ht="15.75" thickBot="1">
      <c r="A569" s="88"/>
      <c r="B569" s="87"/>
      <c r="C569" s="81">
        <v>4040</v>
      </c>
      <c r="D569" s="89" t="s">
        <v>94</v>
      </c>
      <c r="E569" s="86">
        <v>37111</v>
      </c>
    </row>
    <row r="570" spans="1:5" ht="15.75" thickBot="1">
      <c r="A570" s="88"/>
      <c r="B570" s="87"/>
      <c r="C570" s="81">
        <v>4110</v>
      </c>
      <c r="D570" s="89" t="s">
        <v>89</v>
      </c>
      <c r="E570" s="86">
        <v>87846</v>
      </c>
    </row>
    <row r="571" spans="1:5" ht="15.75" thickBot="1">
      <c r="A571" s="88"/>
      <c r="B571" s="87"/>
      <c r="C571" s="81">
        <v>4120</v>
      </c>
      <c r="D571" s="89" t="s">
        <v>27</v>
      </c>
      <c r="E571" s="86">
        <v>12047</v>
      </c>
    </row>
    <row r="572" spans="1:5" ht="15.75" thickBot="1">
      <c r="A572" s="88"/>
      <c r="B572" s="87"/>
      <c r="C572" s="81">
        <v>4210</v>
      </c>
      <c r="D572" s="89" t="s">
        <v>29</v>
      </c>
      <c r="E572" s="86">
        <v>5000</v>
      </c>
    </row>
    <row r="573" spans="1:5" ht="15.75" thickBot="1">
      <c r="A573" s="88"/>
      <c r="B573" s="87"/>
      <c r="C573" s="81">
        <v>4220</v>
      </c>
      <c r="D573" s="89" t="s">
        <v>83</v>
      </c>
      <c r="E573" s="86">
        <v>31304</v>
      </c>
    </row>
    <row r="574" spans="1:5" ht="15.75" thickBot="1">
      <c r="A574" s="88"/>
      <c r="B574" s="87"/>
      <c r="C574" s="81">
        <v>4260</v>
      </c>
      <c r="D574" s="89" t="s">
        <v>51</v>
      </c>
      <c r="E574" s="86">
        <v>52800</v>
      </c>
    </row>
    <row r="575" spans="1:5" ht="15.75" thickBot="1">
      <c r="A575" s="88"/>
      <c r="B575" s="87"/>
      <c r="C575" s="81">
        <v>4270</v>
      </c>
      <c r="D575" s="107" t="s">
        <v>25</v>
      </c>
      <c r="E575" s="86">
        <v>22050</v>
      </c>
    </row>
    <row r="576" spans="1:5" ht="15.75" thickBot="1">
      <c r="A576" s="88"/>
      <c r="B576" s="87"/>
      <c r="C576" s="81">
        <v>4280</v>
      </c>
      <c r="D576" s="89" t="s">
        <v>55</v>
      </c>
      <c r="E576" s="85">
        <v>650</v>
      </c>
    </row>
    <row r="577" spans="1:5" ht="15.75" thickBot="1">
      <c r="A577" s="88"/>
      <c r="B577" s="87"/>
      <c r="C577" s="81">
        <v>4300</v>
      </c>
      <c r="D577" s="89" t="s">
        <v>26</v>
      </c>
      <c r="E577" s="86">
        <v>6760</v>
      </c>
    </row>
    <row r="578" spans="1:5" ht="27" thickBot="1">
      <c r="A578" s="88"/>
      <c r="B578" s="87"/>
      <c r="C578" s="81">
        <v>4370</v>
      </c>
      <c r="D578" s="89" t="s">
        <v>97</v>
      </c>
      <c r="E578" s="86">
        <v>3000</v>
      </c>
    </row>
    <row r="579" spans="1:5" ht="15.75" thickBot="1">
      <c r="A579" s="88"/>
      <c r="B579" s="87"/>
      <c r="C579" s="81">
        <v>4410</v>
      </c>
      <c r="D579" s="89" t="s">
        <v>47</v>
      </c>
      <c r="E579" s="85">
        <v>700</v>
      </c>
    </row>
    <row r="580" spans="1:5" ht="15.75" thickBot="1">
      <c r="A580" s="88"/>
      <c r="B580" s="87"/>
      <c r="C580" s="81">
        <v>4430</v>
      </c>
      <c r="D580" s="89" t="s">
        <v>31</v>
      </c>
      <c r="E580" s="85">
        <v>50</v>
      </c>
    </row>
    <row r="581" spans="1:5" ht="27" thickBot="1">
      <c r="A581" s="88"/>
      <c r="B581" s="81"/>
      <c r="C581" s="81">
        <v>4440</v>
      </c>
      <c r="D581" s="89" t="s">
        <v>117</v>
      </c>
      <c r="E581" s="86">
        <v>30434</v>
      </c>
    </row>
    <row r="582" spans="1:5" ht="39.75" thickBot="1">
      <c r="A582" s="88"/>
      <c r="B582" s="81">
        <v>85406</v>
      </c>
      <c r="C582" s="81"/>
      <c r="D582" s="105" t="s">
        <v>74</v>
      </c>
      <c r="E582" s="82">
        <v>676224</v>
      </c>
    </row>
    <row r="583" spans="1:5" ht="27" thickBot="1">
      <c r="A583" s="88"/>
      <c r="B583" s="87"/>
      <c r="C583" s="81">
        <v>3020</v>
      </c>
      <c r="D583" s="89" t="s">
        <v>66</v>
      </c>
      <c r="E583" s="86">
        <v>1879</v>
      </c>
    </row>
    <row r="584" spans="1:5" ht="15.75" thickBot="1">
      <c r="A584" s="88"/>
      <c r="B584" s="87"/>
      <c r="C584" s="81">
        <v>4010</v>
      </c>
      <c r="D584" s="89" t="s">
        <v>24</v>
      </c>
      <c r="E584" s="86">
        <v>408174</v>
      </c>
    </row>
    <row r="585" spans="1:5" ht="15.75" thickBot="1">
      <c r="A585" s="88"/>
      <c r="B585" s="87"/>
      <c r="C585" s="81">
        <v>4040</v>
      </c>
      <c r="D585" s="89" t="s">
        <v>94</v>
      </c>
      <c r="E585" s="86">
        <v>32294</v>
      </c>
    </row>
    <row r="586" spans="1:5" ht="15.75" thickBot="1">
      <c r="A586" s="88"/>
      <c r="B586" s="87"/>
      <c r="C586" s="81">
        <v>4110</v>
      </c>
      <c r="D586" s="89" t="s">
        <v>89</v>
      </c>
      <c r="E586" s="86">
        <v>79361</v>
      </c>
    </row>
    <row r="587" spans="1:5" ht="15.75" thickBot="1">
      <c r="A587" s="88"/>
      <c r="B587" s="87"/>
      <c r="C587" s="81">
        <v>4120</v>
      </c>
      <c r="D587" s="89" t="s">
        <v>27</v>
      </c>
      <c r="E587" s="86">
        <v>10966</v>
      </c>
    </row>
    <row r="588" spans="1:5" ht="15.75" thickBot="1">
      <c r="A588" s="88"/>
      <c r="B588" s="87"/>
      <c r="C588" s="81">
        <v>4170</v>
      </c>
      <c r="D588" s="107" t="s">
        <v>23</v>
      </c>
      <c r="E588" s="86">
        <v>3600</v>
      </c>
    </row>
    <row r="589" spans="1:5" ht="15.75" thickBot="1">
      <c r="A589" s="88"/>
      <c r="B589" s="87"/>
      <c r="C589" s="81">
        <v>4210</v>
      </c>
      <c r="D589" s="89" t="s">
        <v>29</v>
      </c>
      <c r="E589" s="86">
        <v>24100</v>
      </c>
    </row>
    <row r="590" spans="1:5" ht="27" thickBot="1">
      <c r="A590" s="88"/>
      <c r="B590" s="87"/>
      <c r="C590" s="81">
        <v>4240</v>
      </c>
      <c r="D590" s="89" t="s">
        <v>69</v>
      </c>
      <c r="E590" s="86">
        <v>3000</v>
      </c>
    </row>
    <row r="591" spans="1:5" ht="15.75" thickBot="1">
      <c r="A591" s="88"/>
      <c r="B591" s="87"/>
      <c r="C591" s="81">
        <v>4260</v>
      </c>
      <c r="D591" s="89" t="s">
        <v>51</v>
      </c>
      <c r="E591" s="86">
        <v>14250</v>
      </c>
    </row>
    <row r="592" spans="1:5" ht="15.75" thickBot="1">
      <c r="A592" s="88"/>
      <c r="B592" s="87"/>
      <c r="C592" s="81">
        <v>4270</v>
      </c>
      <c r="D592" s="89" t="s">
        <v>25</v>
      </c>
      <c r="E592" s="86">
        <v>22000</v>
      </c>
    </row>
    <row r="593" spans="1:5" ht="15.75" thickBot="1">
      <c r="A593" s="88"/>
      <c r="B593" s="87"/>
      <c r="C593" s="81">
        <v>4280</v>
      </c>
      <c r="D593" s="89" t="s">
        <v>55</v>
      </c>
      <c r="E593" s="86">
        <v>6000</v>
      </c>
    </row>
    <row r="594" spans="1:5" ht="15.75" thickBot="1">
      <c r="A594" s="88"/>
      <c r="B594" s="87"/>
      <c r="C594" s="81">
        <v>4300</v>
      </c>
      <c r="D594" s="89" t="s">
        <v>26</v>
      </c>
      <c r="E594" s="86">
        <v>8450</v>
      </c>
    </row>
    <row r="595" spans="1:5" ht="15.75" thickBot="1">
      <c r="A595" s="88"/>
      <c r="B595" s="87"/>
      <c r="C595" s="81">
        <v>4350</v>
      </c>
      <c r="D595" s="89" t="s">
        <v>77</v>
      </c>
      <c r="E595" s="86">
        <v>2000</v>
      </c>
    </row>
    <row r="596" spans="1:5" ht="27" thickBot="1">
      <c r="A596" s="88"/>
      <c r="B596" s="87"/>
      <c r="C596" s="81">
        <v>4360</v>
      </c>
      <c r="D596" s="89" t="s">
        <v>96</v>
      </c>
      <c r="E596" s="86">
        <v>1200</v>
      </c>
    </row>
    <row r="597" spans="1:5" ht="27" thickBot="1">
      <c r="A597" s="88"/>
      <c r="B597" s="87"/>
      <c r="C597" s="81">
        <v>4370</v>
      </c>
      <c r="D597" s="89" t="s">
        <v>97</v>
      </c>
      <c r="E597" s="86">
        <v>6300</v>
      </c>
    </row>
    <row r="598" spans="1:5" ht="15.75" thickBot="1">
      <c r="A598" s="88"/>
      <c r="B598" s="87"/>
      <c r="C598" s="81">
        <v>4410</v>
      </c>
      <c r="D598" s="89" t="s">
        <v>47</v>
      </c>
      <c r="E598" s="86">
        <v>2000</v>
      </c>
    </row>
    <row r="599" spans="1:5" ht="27" thickBot="1">
      <c r="A599" s="83"/>
      <c r="B599" s="84"/>
      <c r="C599" s="81">
        <v>4440</v>
      </c>
      <c r="D599" s="89" t="s">
        <v>117</v>
      </c>
      <c r="E599" s="86">
        <v>34150</v>
      </c>
    </row>
    <row r="600" spans="1:5" ht="27" thickBot="1">
      <c r="A600" s="88"/>
      <c r="B600" s="84"/>
      <c r="C600" s="81">
        <v>4700</v>
      </c>
      <c r="D600" s="89" t="s">
        <v>100</v>
      </c>
      <c r="E600" s="82">
        <v>1500</v>
      </c>
    </row>
    <row r="601" spans="1:5" ht="27" thickBot="1">
      <c r="A601" s="88"/>
      <c r="B601" s="84"/>
      <c r="C601" s="81">
        <v>4740</v>
      </c>
      <c r="D601" s="89" t="s">
        <v>101</v>
      </c>
      <c r="E601" s="82">
        <v>4000</v>
      </c>
    </row>
    <row r="602" spans="1:5" ht="27" thickBot="1">
      <c r="A602" s="90"/>
      <c r="B602" s="81"/>
      <c r="C602" s="81">
        <v>4750</v>
      </c>
      <c r="D602" s="89" t="s">
        <v>102</v>
      </c>
      <c r="E602" s="82">
        <v>6000</v>
      </c>
    </row>
    <row r="603" spans="1:5" ht="13.5" thickBot="1">
      <c r="A603" s="78" t="s">
        <v>0</v>
      </c>
      <c r="B603" s="79" t="s">
        <v>1</v>
      </c>
      <c r="C603" s="79" t="s">
        <v>16</v>
      </c>
      <c r="D603" s="79" t="s">
        <v>85</v>
      </c>
      <c r="E603" s="79" t="s">
        <v>86</v>
      </c>
    </row>
    <row r="604" spans="1:5" ht="13.5" thickBot="1">
      <c r="A604" s="78">
        <v>1</v>
      </c>
      <c r="B604" s="79">
        <v>2</v>
      </c>
      <c r="C604" s="79">
        <v>3</v>
      </c>
      <c r="D604" s="79">
        <v>4</v>
      </c>
      <c r="E604" s="79">
        <v>5</v>
      </c>
    </row>
    <row r="605" spans="1:5" ht="27" thickBot="1">
      <c r="A605" s="80">
        <v>854</v>
      </c>
      <c r="B605" s="81">
        <v>85406</v>
      </c>
      <c r="C605" s="81">
        <v>6060</v>
      </c>
      <c r="D605" s="107" t="s">
        <v>28</v>
      </c>
      <c r="E605" s="82">
        <v>5000</v>
      </c>
    </row>
    <row r="606" spans="1:5" ht="15.75" thickBot="1">
      <c r="A606" s="88"/>
      <c r="B606" s="81">
        <v>85407</v>
      </c>
      <c r="C606" s="81"/>
      <c r="D606" s="106" t="s">
        <v>169</v>
      </c>
      <c r="E606" s="82">
        <v>412091</v>
      </c>
    </row>
    <row r="607" spans="1:5" ht="27" thickBot="1">
      <c r="A607" s="88"/>
      <c r="B607" s="87"/>
      <c r="C607" s="81">
        <v>3020</v>
      </c>
      <c r="D607" s="89" t="s">
        <v>66</v>
      </c>
      <c r="E607" s="86">
        <v>1639</v>
      </c>
    </row>
    <row r="608" spans="1:5" ht="15.75" thickBot="1">
      <c r="A608" s="88"/>
      <c r="B608" s="87"/>
      <c r="C608" s="81">
        <v>4010</v>
      </c>
      <c r="D608" s="89" t="s">
        <v>24</v>
      </c>
      <c r="E608" s="86">
        <v>241083</v>
      </c>
    </row>
    <row r="609" spans="1:5" ht="15.75" thickBot="1">
      <c r="A609" s="88"/>
      <c r="B609" s="87"/>
      <c r="C609" s="81">
        <v>4040</v>
      </c>
      <c r="D609" s="89" t="s">
        <v>94</v>
      </c>
      <c r="E609" s="86">
        <v>18444</v>
      </c>
    </row>
    <row r="610" spans="1:5" ht="15.75" thickBot="1">
      <c r="A610" s="88"/>
      <c r="B610" s="87"/>
      <c r="C610" s="81">
        <v>4110</v>
      </c>
      <c r="D610" s="89" t="s">
        <v>89</v>
      </c>
      <c r="E610" s="86">
        <v>45426</v>
      </c>
    </row>
    <row r="611" spans="1:5" ht="15.75" thickBot="1">
      <c r="A611" s="88"/>
      <c r="B611" s="87"/>
      <c r="C611" s="81">
        <v>4120</v>
      </c>
      <c r="D611" s="89" t="s">
        <v>27</v>
      </c>
      <c r="E611" s="86">
        <v>6264</v>
      </c>
    </row>
    <row r="612" spans="1:5" ht="15.75" thickBot="1">
      <c r="A612" s="88"/>
      <c r="B612" s="87"/>
      <c r="C612" s="81">
        <v>4170</v>
      </c>
      <c r="D612" s="107" t="s">
        <v>23</v>
      </c>
      <c r="E612" s="86">
        <v>3000</v>
      </c>
    </row>
    <row r="613" spans="1:5" ht="15.75" thickBot="1">
      <c r="A613" s="88"/>
      <c r="B613" s="87"/>
      <c r="C613" s="81">
        <v>4210</v>
      </c>
      <c r="D613" s="89" t="s">
        <v>29</v>
      </c>
      <c r="E613" s="86">
        <v>8000</v>
      </c>
    </row>
    <row r="614" spans="1:5" ht="15.75" thickBot="1">
      <c r="A614" s="88"/>
      <c r="B614" s="87"/>
      <c r="C614" s="81">
        <v>4260</v>
      </c>
      <c r="D614" s="89" t="s">
        <v>51</v>
      </c>
      <c r="E614" s="86">
        <v>21700</v>
      </c>
    </row>
    <row r="615" spans="1:5" ht="15.75" thickBot="1">
      <c r="A615" s="88"/>
      <c r="B615" s="87"/>
      <c r="C615" s="81">
        <v>4270</v>
      </c>
      <c r="D615" s="89" t="s">
        <v>25</v>
      </c>
      <c r="E615" s="86">
        <v>32000</v>
      </c>
    </row>
    <row r="616" spans="1:5" ht="15.75" thickBot="1">
      <c r="A616" s="88"/>
      <c r="B616" s="87"/>
      <c r="C616" s="81">
        <v>4280</v>
      </c>
      <c r="D616" s="89" t="s">
        <v>55</v>
      </c>
      <c r="E616" s="85">
        <v>600</v>
      </c>
    </row>
    <row r="617" spans="1:5" ht="15.75" thickBot="1">
      <c r="A617" s="88"/>
      <c r="B617" s="87"/>
      <c r="C617" s="81">
        <v>4300</v>
      </c>
      <c r="D617" s="89" t="s">
        <v>26</v>
      </c>
      <c r="E617" s="86">
        <v>5000</v>
      </c>
    </row>
    <row r="618" spans="1:5" ht="15.75" thickBot="1">
      <c r="A618" s="88"/>
      <c r="B618" s="87"/>
      <c r="C618" s="81">
        <v>4350</v>
      </c>
      <c r="D618" s="89" t="s">
        <v>77</v>
      </c>
      <c r="E618" s="86">
        <v>1500</v>
      </c>
    </row>
    <row r="619" spans="1:5" ht="27" thickBot="1">
      <c r="A619" s="88"/>
      <c r="B619" s="87"/>
      <c r="C619" s="81">
        <v>4360</v>
      </c>
      <c r="D619" s="89" t="s">
        <v>96</v>
      </c>
      <c r="E619" s="86">
        <v>1200</v>
      </c>
    </row>
    <row r="620" spans="1:5" ht="27" thickBot="1">
      <c r="A620" s="88"/>
      <c r="B620" s="87"/>
      <c r="C620" s="81">
        <v>4370</v>
      </c>
      <c r="D620" s="89" t="s">
        <v>97</v>
      </c>
      <c r="E620" s="86">
        <v>7500</v>
      </c>
    </row>
    <row r="621" spans="1:5" ht="27" thickBot="1">
      <c r="A621" s="88"/>
      <c r="B621" s="87"/>
      <c r="C621" s="81">
        <v>4390</v>
      </c>
      <c r="D621" s="89" t="s">
        <v>116</v>
      </c>
      <c r="E621" s="85">
        <v>300</v>
      </c>
    </row>
    <row r="622" spans="1:5" ht="15.75" thickBot="1">
      <c r="A622" s="88"/>
      <c r="B622" s="87"/>
      <c r="C622" s="81">
        <v>4430</v>
      </c>
      <c r="D622" s="89" t="s">
        <v>31</v>
      </c>
      <c r="E622" s="85">
        <v>100</v>
      </c>
    </row>
    <row r="623" spans="1:5" ht="27" thickBot="1">
      <c r="A623" s="88"/>
      <c r="B623" s="87"/>
      <c r="C623" s="81">
        <v>4440</v>
      </c>
      <c r="D623" s="89" t="s">
        <v>117</v>
      </c>
      <c r="E623" s="86">
        <v>14035</v>
      </c>
    </row>
    <row r="624" spans="1:5" ht="27" thickBot="1">
      <c r="A624" s="88"/>
      <c r="B624" s="84"/>
      <c r="C624" s="81">
        <v>4700</v>
      </c>
      <c r="D624" s="89" t="s">
        <v>100</v>
      </c>
      <c r="E624" s="85">
        <v>800</v>
      </c>
    </row>
    <row r="625" spans="1:5" ht="27" thickBot="1">
      <c r="A625" s="88"/>
      <c r="B625" s="84"/>
      <c r="C625" s="81">
        <v>4740</v>
      </c>
      <c r="D625" s="89" t="s">
        <v>101</v>
      </c>
      <c r="E625" s="86">
        <v>2000</v>
      </c>
    </row>
    <row r="626" spans="1:5" ht="27" thickBot="1">
      <c r="A626" s="88"/>
      <c r="B626" s="81"/>
      <c r="C626" s="81">
        <v>4750</v>
      </c>
      <c r="D626" s="89" t="s">
        <v>102</v>
      </c>
      <c r="E626" s="86">
        <v>1500</v>
      </c>
    </row>
    <row r="627" spans="1:5" ht="15.75" thickBot="1">
      <c r="A627" s="88"/>
      <c r="B627" s="81">
        <v>85410</v>
      </c>
      <c r="C627" s="81"/>
      <c r="D627" s="106" t="s">
        <v>52</v>
      </c>
      <c r="E627" s="82">
        <v>1518891</v>
      </c>
    </row>
    <row r="628" spans="1:5" ht="27" thickBot="1">
      <c r="A628" s="88"/>
      <c r="B628" s="87"/>
      <c r="C628" s="81">
        <v>3020</v>
      </c>
      <c r="D628" s="89" t="s">
        <v>66</v>
      </c>
      <c r="E628" s="86">
        <v>7192</v>
      </c>
    </row>
    <row r="629" spans="1:5" ht="15.75" thickBot="1">
      <c r="A629" s="88"/>
      <c r="B629" s="87"/>
      <c r="C629" s="81">
        <v>4010</v>
      </c>
      <c r="D629" s="89" t="s">
        <v>24</v>
      </c>
      <c r="E629" s="86">
        <v>811207</v>
      </c>
    </row>
    <row r="630" spans="1:5" ht="15.75" thickBot="1">
      <c r="A630" s="88"/>
      <c r="B630" s="87"/>
      <c r="C630" s="81">
        <v>4040</v>
      </c>
      <c r="D630" s="89" t="s">
        <v>94</v>
      </c>
      <c r="E630" s="86">
        <v>67780</v>
      </c>
    </row>
    <row r="631" spans="1:5" ht="15.75" thickBot="1">
      <c r="A631" s="88"/>
      <c r="B631" s="87"/>
      <c r="C631" s="81">
        <v>4110</v>
      </c>
      <c r="D631" s="89" t="s">
        <v>89</v>
      </c>
      <c r="E631" s="86">
        <v>151935</v>
      </c>
    </row>
    <row r="632" spans="1:5" ht="15.75" thickBot="1">
      <c r="A632" s="88"/>
      <c r="B632" s="87"/>
      <c r="C632" s="81">
        <v>4120</v>
      </c>
      <c r="D632" s="89" t="s">
        <v>27</v>
      </c>
      <c r="E632" s="86">
        <v>21371</v>
      </c>
    </row>
    <row r="633" spans="1:5" ht="15.75" thickBot="1">
      <c r="A633" s="88"/>
      <c r="B633" s="87"/>
      <c r="C633" s="81">
        <v>4210</v>
      </c>
      <c r="D633" s="89" t="s">
        <v>29</v>
      </c>
      <c r="E633" s="86">
        <v>40717</v>
      </c>
    </row>
    <row r="634" spans="1:5" ht="12.75">
      <c r="A634" s="185"/>
      <c r="B634" s="185"/>
      <c r="C634" s="180">
        <v>4240</v>
      </c>
      <c r="D634" s="109" t="s">
        <v>143</v>
      </c>
      <c r="E634" s="189">
        <v>1000</v>
      </c>
    </row>
    <row r="635" spans="1:5" ht="13.5" thickBot="1">
      <c r="A635" s="185"/>
      <c r="B635" s="185"/>
      <c r="C635" s="182"/>
      <c r="D635" s="89" t="s">
        <v>170</v>
      </c>
      <c r="E635" s="190"/>
    </row>
    <row r="636" spans="1:5" ht="15.75" thickBot="1">
      <c r="A636" s="88"/>
      <c r="B636" s="87"/>
      <c r="C636" s="81">
        <v>4260</v>
      </c>
      <c r="D636" s="89" t="s">
        <v>51</v>
      </c>
      <c r="E636" s="86">
        <v>286189</v>
      </c>
    </row>
    <row r="637" spans="1:5" ht="15.75" thickBot="1">
      <c r="A637" s="88"/>
      <c r="B637" s="87"/>
      <c r="C637" s="81">
        <v>4270</v>
      </c>
      <c r="D637" s="89" t="s">
        <v>25</v>
      </c>
      <c r="E637" s="86">
        <v>37500</v>
      </c>
    </row>
    <row r="638" spans="1:5" ht="15.75" thickBot="1">
      <c r="A638" s="88"/>
      <c r="B638" s="87"/>
      <c r="C638" s="81">
        <v>4280</v>
      </c>
      <c r="D638" s="89" t="s">
        <v>55</v>
      </c>
      <c r="E638" s="86">
        <v>1560</v>
      </c>
    </row>
    <row r="639" spans="1:5" ht="15.75" thickBot="1">
      <c r="A639" s="88"/>
      <c r="B639" s="87"/>
      <c r="C639" s="81">
        <v>4300</v>
      </c>
      <c r="D639" s="89" t="s">
        <v>26</v>
      </c>
      <c r="E639" s="86">
        <v>25095</v>
      </c>
    </row>
    <row r="640" spans="1:5" ht="15.75" thickBot="1">
      <c r="A640" s="90"/>
      <c r="B640" s="81"/>
      <c r="C640" s="81">
        <v>4350</v>
      </c>
      <c r="D640" s="89" t="s">
        <v>77</v>
      </c>
      <c r="E640" s="85">
        <v>150</v>
      </c>
    </row>
    <row r="641" spans="1:5" ht="13.5" thickBot="1">
      <c r="A641" s="78" t="s">
        <v>0</v>
      </c>
      <c r="B641" s="79" t="s">
        <v>1</v>
      </c>
      <c r="C641" s="79" t="s">
        <v>16</v>
      </c>
      <c r="D641" s="79" t="s">
        <v>85</v>
      </c>
      <c r="E641" s="79" t="s">
        <v>86</v>
      </c>
    </row>
    <row r="642" spans="1:5" ht="13.5" thickBot="1">
      <c r="A642" s="78">
        <v>1</v>
      </c>
      <c r="B642" s="79">
        <v>2</v>
      </c>
      <c r="C642" s="79">
        <v>3</v>
      </c>
      <c r="D642" s="79">
        <v>4</v>
      </c>
      <c r="E642" s="79">
        <v>5</v>
      </c>
    </row>
    <row r="643" spans="1:5" ht="27" thickBot="1">
      <c r="A643" s="80">
        <v>854</v>
      </c>
      <c r="B643" s="81">
        <v>85410</v>
      </c>
      <c r="C643" s="81">
        <v>4360</v>
      </c>
      <c r="D643" s="89" t="s">
        <v>96</v>
      </c>
      <c r="E643" s="85">
        <v>211</v>
      </c>
    </row>
    <row r="644" spans="1:5" ht="27" thickBot="1">
      <c r="A644" s="83"/>
      <c r="B644" s="84"/>
      <c r="C644" s="81">
        <v>4370</v>
      </c>
      <c r="D644" s="89" t="s">
        <v>97</v>
      </c>
      <c r="E644" s="86">
        <v>9092</v>
      </c>
    </row>
    <row r="645" spans="1:5" ht="27" thickBot="1">
      <c r="A645" s="88"/>
      <c r="B645" s="84"/>
      <c r="C645" s="81">
        <v>4440</v>
      </c>
      <c r="D645" s="89" t="s">
        <v>117</v>
      </c>
      <c r="E645" s="86">
        <v>56652</v>
      </c>
    </row>
    <row r="646" spans="1:5" ht="27" thickBot="1">
      <c r="A646" s="88"/>
      <c r="B646" s="84"/>
      <c r="C646" s="81">
        <v>4700</v>
      </c>
      <c r="D646" s="89" t="s">
        <v>100</v>
      </c>
      <c r="E646" s="85">
        <v>400</v>
      </c>
    </row>
    <row r="647" spans="1:5" ht="27" thickBot="1">
      <c r="A647" s="88"/>
      <c r="B647" s="81"/>
      <c r="C647" s="81">
        <v>4740</v>
      </c>
      <c r="D647" s="89" t="s">
        <v>101</v>
      </c>
      <c r="E647" s="85">
        <v>840</v>
      </c>
    </row>
    <row r="648" spans="1:5" ht="15.75" thickBot="1">
      <c r="A648" s="88"/>
      <c r="B648" s="81">
        <v>85415</v>
      </c>
      <c r="C648" s="81"/>
      <c r="D648" s="106" t="s">
        <v>44</v>
      </c>
      <c r="E648" s="82">
        <v>500100</v>
      </c>
    </row>
    <row r="649" spans="1:5" ht="39.75" thickBot="1">
      <c r="A649" s="88"/>
      <c r="B649" s="87"/>
      <c r="C649" s="81">
        <v>2820</v>
      </c>
      <c r="D649" s="89" t="s">
        <v>122</v>
      </c>
      <c r="E649" s="86">
        <v>12000</v>
      </c>
    </row>
    <row r="650" spans="1:5" ht="15.75" thickBot="1">
      <c r="A650" s="88"/>
      <c r="B650" s="87"/>
      <c r="C650" s="81">
        <v>3248</v>
      </c>
      <c r="D650" s="107" t="s">
        <v>68</v>
      </c>
      <c r="E650" s="86">
        <v>324768</v>
      </c>
    </row>
    <row r="651" spans="1:5" ht="15.75" thickBot="1">
      <c r="A651" s="88"/>
      <c r="B651" s="87"/>
      <c r="C651" s="81">
        <v>3249</v>
      </c>
      <c r="D651" s="107" t="s">
        <v>68</v>
      </c>
      <c r="E651" s="86">
        <v>152832</v>
      </c>
    </row>
    <row r="652" spans="1:5" ht="15.75" thickBot="1">
      <c r="A652" s="88"/>
      <c r="B652" s="84"/>
      <c r="C652" s="81">
        <v>4308</v>
      </c>
      <c r="D652" s="89" t="s">
        <v>26</v>
      </c>
      <c r="E652" s="86">
        <v>7140</v>
      </c>
    </row>
    <row r="653" spans="1:5" ht="15.75" thickBot="1">
      <c r="A653" s="88"/>
      <c r="B653" s="81"/>
      <c r="C653" s="81">
        <v>4309</v>
      </c>
      <c r="D653" s="89" t="s">
        <v>26</v>
      </c>
      <c r="E653" s="86">
        <v>3360</v>
      </c>
    </row>
    <row r="654" spans="1:5" ht="15.75" thickBot="1">
      <c r="A654" s="88"/>
      <c r="B654" s="81">
        <v>85417</v>
      </c>
      <c r="C654" s="81"/>
      <c r="D654" s="106" t="s">
        <v>171</v>
      </c>
      <c r="E654" s="82">
        <v>138828</v>
      </c>
    </row>
    <row r="655" spans="1:5" ht="27" thickBot="1">
      <c r="A655" s="88"/>
      <c r="B655" s="87"/>
      <c r="C655" s="81">
        <v>3020</v>
      </c>
      <c r="D655" s="89" t="s">
        <v>172</v>
      </c>
      <c r="E655" s="85">
        <v>160</v>
      </c>
    </row>
    <row r="656" spans="1:5" ht="15.75" thickBot="1">
      <c r="A656" s="88"/>
      <c r="B656" s="87"/>
      <c r="C656" s="81">
        <v>4010</v>
      </c>
      <c r="D656" s="89" t="s">
        <v>24</v>
      </c>
      <c r="E656" s="86">
        <v>46646</v>
      </c>
    </row>
    <row r="657" spans="1:5" ht="15.75" thickBot="1">
      <c r="A657" s="88"/>
      <c r="B657" s="87"/>
      <c r="C657" s="81">
        <v>4040</v>
      </c>
      <c r="D657" s="89" t="s">
        <v>94</v>
      </c>
      <c r="E657" s="86">
        <v>4720</v>
      </c>
    </row>
    <row r="658" spans="1:5" ht="15.75" thickBot="1">
      <c r="A658" s="88"/>
      <c r="B658" s="87"/>
      <c r="C658" s="81">
        <v>4110</v>
      </c>
      <c r="D658" s="89" t="s">
        <v>89</v>
      </c>
      <c r="E658" s="86">
        <v>8880</v>
      </c>
    </row>
    <row r="659" spans="1:5" ht="15.75" thickBot="1">
      <c r="A659" s="88"/>
      <c r="B659" s="87"/>
      <c r="C659" s="81">
        <v>4120</v>
      </c>
      <c r="D659" s="89" t="s">
        <v>27</v>
      </c>
      <c r="E659" s="86">
        <v>1227</v>
      </c>
    </row>
    <row r="660" spans="1:5" ht="15.75" thickBot="1">
      <c r="A660" s="88"/>
      <c r="B660" s="87"/>
      <c r="C660" s="81">
        <v>4210</v>
      </c>
      <c r="D660" s="89" t="s">
        <v>29</v>
      </c>
      <c r="E660" s="86">
        <v>2000</v>
      </c>
    </row>
    <row r="661" spans="1:5" ht="15.75" thickBot="1">
      <c r="A661" s="88"/>
      <c r="B661" s="87"/>
      <c r="C661" s="81">
        <v>4260</v>
      </c>
      <c r="D661" s="89" t="s">
        <v>51</v>
      </c>
      <c r="E661" s="86">
        <v>35850</v>
      </c>
    </row>
    <row r="662" spans="1:5" ht="15.75" thickBot="1">
      <c r="A662" s="88"/>
      <c r="B662" s="87"/>
      <c r="C662" s="81">
        <v>4270</v>
      </c>
      <c r="D662" s="89" t="s">
        <v>25</v>
      </c>
      <c r="E662" s="86">
        <v>31000</v>
      </c>
    </row>
    <row r="663" spans="1:5" ht="15.75" thickBot="1">
      <c r="A663" s="88"/>
      <c r="B663" s="87"/>
      <c r="C663" s="81">
        <v>4280</v>
      </c>
      <c r="D663" s="89" t="s">
        <v>55</v>
      </c>
      <c r="E663" s="85">
        <v>100</v>
      </c>
    </row>
    <row r="664" spans="1:5" ht="15.75" thickBot="1">
      <c r="A664" s="88"/>
      <c r="B664" s="87"/>
      <c r="C664" s="81">
        <v>4300</v>
      </c>
      <c r="D664" s="89" t="s">
        <v>26</v>
      </c>
      <c r="E664" s="86">
        <v>1670</v>
      </c>
    </row>
    <row r="665" spans="1:5" ht="15.75" thickBot="1">
      <c r="A665" s="88"/>
      <c r="B665" s="87"/>
      <c r="C665" s="81">
        <v>4350</v>
      </c>
      <c r="D665" s="89" t="s">
        <v>77</v>
      </c>
      <c r="E665" s="85">
        <v>870</v>
      </c>
    </row>
    <row r="666" spans="1:5" ht="27" thickBot="1">
      <c r="A666" s="88"/>
      <c r="B666" s="87"/>
      <c r="C666" s="81">
        <v>4370</v>
      </c>
      <c r="D666" s="89" t="s">
        <v>97</v>
      </c>
      <c r="E666" s="86">
        <v>2380</v>
      </c>
    </row>
    <row r="667" spans="1:5" ht="27" thickBot="1">
      <c r="A667" s="88"/>
      <c r="B667" s="87"/>
      <c r="C667" s="81">
        <v>4440</v>
      </c>
      <c r="D667" s="89" t="s">
        <v>117</v>
      </c>
      <c r="E667" s="86">
        <v>3075</v>
      </c>
    </row>
    <row r="668" spans="1:5" ht="27" thickBot="1">
      <c r="A668" s="88"/>
      <c r="B668" s="84"/>
      <c r="C668" s="81">
        <v>4740</v>
      </c>
      <c r="D668" s="89" t="s">
        <v>101</v>
      </c>
      <c r="E668" s="85">
        <v>50</v>
      </c>
    </row>
    <row r="669" spans="1:5" ht="27" thickBot="1">
      <c r="A669" s="88"/>
      <c r="B669" s="81"/>
      <c r="C669" s="81">
        <v>4750</v>
      </c>
      <c r="D669" s="89" t="s">
        <v>102</v>
      </c>
      <c r="E669" s="85">
        <v>200</v>
      </c>
    </row>
    <row r="670" spans="1:5" ht="27" thickBot="1">
      <c r="A670" s="88"/>
      <c r="B670" s="81">
        <v>85446</v>
      </c>
      <c r="C670" s="81"/>
      <c r="D670" s="106" t="s">
        <v>72</v>
      </c>
      <c r="E670" s="82">
        <v>13216</v>
      </c>
    </row>
    <row r="671" spans="1:5" ht="15.75" thickBot="1">
      <c r="A671" s="88"/>
      <c r="B671" s="91"/>
      <c r="C671" s="81">
        <v>4300</v>
      </c>
      <c r="D671" s="89" t="s">
        <v>26</v>
      </c>
      <c r="E671" s="86">
        <v>13216</v>
      </c>
    </row>
    <row r="672" spans="1:5" ht="15.75" thickBot="1">
      <c r="A672" s="90"/>
      <c r="B672" s="81">
        <v>85495</v>
      </c>
      <c r="C672" s="81"/>
      <c r="D672" s="106" t="s">
        <v>54</v>
      </c>
      <c r="E672" s="82">
        <v>10009</v>
      </c>
    </row>
    <row r="673" spans="1:5" ht="13.5" thickBot="1">
      <c r="A673" s="78" t="s">
        <v>0</v>
      </c>
      <c r="B673" s="79" t="s">
        <v>1</v>
      </c>
      <c r="C673" s="79" t="s">
        <v>16</v>
      </c>
      <c r="D673" s="79" t="s">
        <v>85</v>
      </c>
      <c r="E673" s="79" t="s">
        <v>86</v>
      </c>
    </row>
    <row r="674" spans="1:5" ht="13.5" thickBot="1">
      <c r="A674" s="78">
        <v>1</v>
      </c>
      <c r="B674" s="79">
        <v>2</v>
      </c>
      <c r="C674" s="79">
        <v>3</v>
      </c>
      <c r="D674" s="79">
        <v>4</v>
      </c>
      <c r="E674" s="79">
        <v>5</v>
      </c>
    </row>
    <row r="675" spans="1:5" ht="27" thickBot="1">
      <c r="A675" s="80">
        <v>854</v>
      </c>
      <c r="B675" s="81">
        <v>85495</v>
      </c>
      <c r="C675" s="81">
        <v>4440</v>
      </c>
      <c r="D675" s="89" t="s">
        <v>117</v>
      </c>
      <c r="E675" s="86">
        <v>10009</v>
      </c>
    </row>
    <row r="676" spans="1:5" ht="27" thickBot="1">
      <c r="A676" s="80">
        <v>921</v>
      </c>
      <c r="B676" s="81"/>
      <c r="C676" s="81"/>
      <c r="D676" s="105" t="s">
        <v>45</v>
      </c>
      <c r="E676" s="82">
        <v>70000</v>
      </c>
    </row>
    <row r="677" spans="1:5" ht="15.75" thickBot="1">
      <c r="A677" s="88"/>
      <c r="B677" s="81">
        <v>92105</v>
      </c>
      <c r="C677" s="81"/>
      <c r="D677" s="106" t="s">
        <v>46</v>
      </c>
      <c r="E677" s="82">
        <v>30000</v>
      </c>
    </row>
    <row r="678" spans="1:5" ht="39.75" thickBot="1">
      <c r="A678" s="83"/>
      <c r="B678" s="84"/>
      <c r="C678" s="81">
        <v>2800</v>
      </c>
      <c r="D678" s="89" t="s">
        <v>173</v>
      </c>
      <c r="E678" s="86">
        <v>2000</v>
      </c>
    </row>
    <row r="679" spans="1:5" ht="39.75" thickBot="1">
      <c r="A679" s="83"/>
      <c r="B679" s="84"/>
      <c r="C679" s="81">
        <v>2820</v>
      </c>
      <c r="D679" s="89" t="s">
        <v>174</v>
      </c>
      <c r="E679" s="86">
        <v>14500</v>
      </c>
    </row>
    <row r="680" spans="1:5" ht="27" thickBot="1">
      <c r="A680" s="83"/>
      <c r="B680" s="84"/>
      <c r="C680" s="81">
        <v>3040</v>
      </c>
      <c r="D680" s="89" t="s">
        <v>175</v>
      </c>
      <c r="E680" s="86">
        <v>2000</v>
      </c>
    </row>
    <row r="681" spans="1:5" ht="15.75" thickBot="1">
      <c r="A681" s="83"/>
      <c r="B681" s="84"/>
      <c r="C681" s="81">
        <v>4210</v>
      </c>
      <c r="D681" s="89" t="s">
        <v>29</v>
      </c>
      <c r="E681" s="86">
        <v>6500</v>
      </c>
    </row>
    <row r="682" spans="1:5" ht="15.75" thickBot="1">
      <c r="A682" s="83"/>
      <c r="B682" s="81"/>
      <c r="C682" s="81">
        <v>4300</v>
      </c>
      <c r="D682" s="89" t="s">
        <v>176</v>
      </c>
      <c r="E682" s="86">
        <v>5000</v>
      </c>
    </row>
    <row r="683" spans="1:5" ht="15.75" thickBot="1">
      <c r="A683" s="88"/>
      <c r="B683" s="81">
        <v>92116</v>
      </c>
      <c r="C683" s="81"/>
      <c r="D683" s="106" t="s">
        <v>177</v>
      </c>
      <c r="E683" s="82">
        <v>40000</v>
      </c>
    </row>
    <row r="684" spans="1:5" ht="39.75" thickBot="1">
      <c r="A684" s="90"/>
      <c r="B684" s="81"/>
      <c r="C684" s="81">
        <v>2310</v>
      </c>
      <c r="D684" s="89" t="s">
        <v>178</v>
      </c>
      <c r="E684" s="86">
        <v>40000</v>
      </c>
    </row>
    <row r="685" spans="1:5" ht="15.75" thickBot="1">
      <c r="A685" s="80">
        <v>926</v>
      </c>
      <c r="B685" s="81"/>
      <c r="C685" s="81"/>
      <c r="D685" s="105" t="s">
        <v>179</v>
      </c>
      <c r="E685" s="82">
        <v>55200</v>
      </c>
    </row>
    <row r="686" spans="1:5" ht="15.75" thickBot="1">
      <c r="A686" s="88"/>
      <c r="B686" s="84">
        <v>92695</v>
      </c>
      <c r="C686" s="81"/>
      <c r="D686" s="106" t="s">
        <v>54</v>
      </c>
      <c r="E686" s="82">
        <v>55200</v>
      </c>
    </row>
    <row r="687" spans="1:5" ht="39.75" thickBot="1">
      <c r="A687" s="101"/>
      <c r="B687" s="102"/>
      <c r="C687" s="81">
        <v>2820</v>
      </c>
      <c r="D687" s="89" t="s">
        <v>122</v>
      </c>
      <c r="E687" s="86">
        <v>34000</v>
      </c>
    </row>
    <row r="688" spans="1:5" ht="27" thickBot="1">
      <c r="A688" s="101"/>
      <c r="B688" s="88"/>
      <c r="C688" s="81">
        <v>3040</v>
      </c>
      <c r="D688" s="89" t="s">
        <v>175</v>
      </c>
      <c r="E688" s="86">
        <v>4000</v>
      </c>
    </row>
    <row r="689" spans="1:5" ht="15.75" thickBot="1">
      <c r="A689" s="103"/>
      <c r="B689" s="83"/>
      <c r="C689" s="81">
        <v>4210</v>
      </c>
      <c r="D689" s="89" t="s">
        <v>29</v>
      </c>
      <c r="E689" s="86">
        <v>6000</v>
      </c>
    </row>
    <row r="690" spans="1:5" ht="15.75" thickBot="1">
      <c r="A690" s="103"/>
      <c r="B690" s="83"/>
      <c r="C690" s="81">
        <v>4300</v>
      </c>
      <c r="D690" s="89" t="s">
        <v>176</v>
      </c>
      <c r="E690" s="86">
        <v>10700</v>
      </c>
    </row>
    <row r="691" spans="1:5" ht="15.75" thickBot="1">
      <c r="A691" s="104"/>
      <c r="B691" s="80"/>
      <c r="C691" s="81">
        <v>4430</v>
      </c>
      <c r="D691" s="89" t="s">
        <v>31</v>
      </c>
      <c r="E691" s="85">
        <v>500</v>
      </c>
    </row>
    <row r="692" spans="1:5" ht="15.75" thickBot="1">
      <c r="A692" s="194"/>
      <c r="B692" s="195"/>
      <c r="C692" s="196"/>
      <c r="D692" s="79" t="s">
        <v>180</v>
      </c>
      <c r="E692" s="82">
        <v>62370575</v>
      </c>
    </row>
  </sheetData>
  <mergeCells count="39">
    <mergeCell ref="A692:C692"/>
    <mergeCell ref="A634:A635"/>
    <mergeCell ref="B634:B635"/>
    <mergeCell ref="C634:C635"/>
    <mergeCell ref="E634:E635"/>
    <mergeCell ref="A555:A556"/>
    <mergeCell ref="B555:B556"/>
    <mergeCell ref="C555:C556"/>
    <mergeCell ref="E555:E556"/>
    <mergeCell ref="A432:A433"/>
    <mergeCell ref="B432:B433"/>
    <mergeCell ref="C432:C433"/>
    <mergeCell ref="E432:E433"/>
    <mergeCell ref="A347:A348"/>
    <mergeCell ref="B347:B348"/>
    <mergeCell ref="C347:C348"/>
    <mergeCell ref="E347:E348"/>
    <mergeCell ref="A319:A320"/>
    <mergeCell ref="B319:B320"/>
    <mergeCell ref="C319:C320"/>
    <mergeCell ref="E319:E320"/>
    <mergeCell ref="A269:A270"/>
    <mergeCell ref="B269:B270"/>
    <mergeCell ref="C269:C270"/>
    <mergeCell ref="E269:E270"/>
    <mergeCell ref="E148:E149"/>
    <mergeCell ref="A223:A224"/>
    <mergeCell ref="B223:B224"/>
    <mergeCell ref="C223:C224"/>
    <mergeCell ref="E223:E224"/>
    <mergeCell ref="A17:A18"/>
    <mergeCell ref="A148:A149"/>
    <mergeCell ref="B148:B149"/>
    <mergeCell ref="C148:C149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9"/>
  <sheetViews>
    <sheetView tabSelected="1" workbookViewId="0" topLeftCell="A388">
      <selection activeCell="J432" sqref="J432"/>
    </sheetView>
  </sheetViews>
  <sheetFormatPr defaultColWidth="9.00390625" defaultRowHeight="12.75"/>
  <cols>
    <col min="1" max="1" width="4.875" style="21" bestFit="1" customWidth="1"/>
    <col min="2" max="2" width="7.75390625" style="21" bestFit="1" customWidth="1"/>
    <col min="3" max="3" width="7.375" style="21" customWidth="1"/>
    <col min="4" max="4" width="27.375" style="21" customWidth="1"/>
    <col min="5" max="5" width="12.375" style="21" customWidth="1"/>
    <col min="6" max="6" width="11.875" style="21" customWidth="1"/>
    <col min="7" max="7" width="11.75390625" style="21" bestFit="1" customWidth="1"/>
    <col min="8" max="8" width="12.375" style="21" customWidth="1"/>
    <col min="9" max="16384" width="9.125" style="21" customWidth="1"/>
  </cols>
  <sheetData>
    <row r="1" spans="5:8" ht="12.75">
      <c r="E1" s="5" t="s">
        <v>17</v>
      </c>
      <c r="G1" s="6"/>
      <c r="H1" s="6"/>
    </row>
    <row r="2" spans="5:8" ht="12.75">
      <c r="E2" s="45" t="s">
        <v>312</v>
      </c>
      <c r="G2" s="6"/>
      <c r="H2" s="6"/>
    </row>
    <row r="3" ht="12.75">
      <c r="E3" s="45" t="s">
        <v>313</v>
      </c>
    </row>
    <row r="4" ht="6.75" customHeight="1"/>
    <row r="5" spans="1:8" ht="14.25" customHeight="1">
      <c r="A5" s="169" t="s">
        <v>14</v>
      </c>
      <c r="B5" s="170"/>
      <c r="C5" s="170"/>
      <c r="D5" s="170"/>
      <c r="E5" s="170"/>
      <c r="F5" s="170"/>
      <c r="G5" s="170"/>
      <c r="H5" s="170"/>
    </row>
    <row r="6" ht="5.25" customHeight="1"/>
    <row r="7" spans="1:8" ht="27.75" customHeight="1">
      <c r="A7" s="7" t="s">
        <v>0</v>
      </c>
      <c r="B7" s="7" t="s">
        <v>1</v>
      </c>
      <c r="C7" s="8" t="s">
        <v>16</v>
      </c>
      <c r="D7" s="7" t="s">
        <v>2</v>
      </c>
      <c r="E7" s="9" t="s">
        <v>3</v>
      </c>
      <c r="F7" s="9" t="s">
        <v>4</v>
      </c>
      <c r="G7" s="9" t="s">
        <v>5</v>
      </c>
      <c r="H7" s="9" t="s">
        <v>6</v>
      </c>
    </row>
    <row r="8" spans="1:8" ht="8.25" customHeight="1">
      <c r="A8" s="10">
        <v>1</v>
      </c>
      <c r="B8" s="10">
        <v>2</v>
      </c>
      <c r="C8" s="10">
        <v>3</v>
      </c>
      <c r="D8" s="1">
        <v>4</v>
      </c>
      <c r="E8" s="8">
        <v>5</v>
      </c>
      <c r="F8" s="8">
        <v>6</v>
      </c>
      <c r="G8" s="8">
        <v>7</v>
      </c>
      <c r="H8" s="8">
        <v>8</v>
      </c>
    </row>
    <row r="9" spans="1:8" s="26" customFormat="1" ht="20.25" customHeight="1">
      <c r="A9" s="22"/>
      <c r="B9" s="22"/>
      <c r="C9" s="22"/>
      <c r="D9" s="2" t="s">
        <v>7</v>
      </c>
      <c r="E9" s="3">
        <v>57703028</v>
      </c>
      <c r="F9" s="4"/>
      <c r="G9" s="4"/>
      <c r="H9" s="4"/>
    </row>
    <row r="10" spans="1:8" s="26" customFormat="1" ht="20.25" customHeight="1">
      <c r="A10" s="23"/>
      <c r="B10" s="23"/>
      <c r="C10" s="23"/>
      <c r="D10" s="2" t="s">
        <v>8</v>
      </c>
      <c r="E10" s="4"/>
      <c r="F10" s="4"/>
      <c r="G10" s="4"/>
      <c r="H10" s="4"/>
    </row>
    <row r="11" spans="1:8" s="26" customFormat="1" ht="19.5" customHeight="1" hidden="1">
      <c r="A11" s="16">
        <v>600</v>
      </c>
      <c r="B11" s="11"/>
      <c r="C11" s="11"/>
      <c r="D11" s="12" t="s">
        <v>92</v>
      </c>
      <c r="E11" s="3"/>
      <c r="F11" s="3">
        <f>SUM(F12)</f>
        <v>0</v>
      </c>
      <c r="G11" s="3">
        <f>SUM(G12)</f>
        <v>0</v>
      </c>
      <c r="H11" s="139">
        <f aca="true" t="shared" si="0" ref="H11:H56">SUM(E11:F11,-IF(ISNUMBER(G11),G11,0))</f>
        <v>0</v>
      </c>
    </row>
    <row r="12" spans="1:8" s="26" customFormat="1" ht="12.75" hidden="1">
      <c r="A12" s="16"/>
      <c r="B12" s="29" t="s">
        <v>228</v>
      </c>
      <c r="C12" s="19"/>
      <c r="D12" s="13" t="s">
        <v>71</v>
      </c>
      <c r="E12" s="3"/>
      <c r="F12" s="3">
        <f>SUM(F13:F13)</f>
        <v>0</v>
      </c>
      <c r="G12" s="3">
        <f>SUM(G13:G13)</f>
        <v>0</v>
      </c>
      <c r="H12" s="139">
        <f t="shared" si="0"/>
        <v>0</v>
      </c>
    </row>
    <row r="13" spans="1:8" s="26" customFormat="1" ht="55.5" customHeight="1" hidden="1">
      <c r="A13" s="17"/>
      <c r="B13" s="29"/>
      <c r="C13" s="19">
        <v>6610</v>
      </c>
      <c r="D13" s="15" t="s">
        <v>291</v>
      </c>
      <c r="E13" s="4"/>
      <c r="F13" s="4"/>
      <c r="G13" s="4"/>
      <c r="H13" s="140">
        <f t="shared" si="0"/>
        <v>0</v>
      </c>
    </row>
    <row r="14" spans="1:8" s="26" customFormat="1" ht="27" customHeight="1">
      <c r="A14" s="16">
        <v>700</v>
      </c>
      <c r="B14" s="11"/>
      <c r="C14" s="11"/>
      <c r="D14" s="12" t="s">
        <v>104</v>
      </c>
      <c r="E14" s="3">
        <v>431553</v>
      </c>
      <c r="F14" s="3">
        <f>SUM(F15)</f>
        <v>0</v>
      </c>
      <c r="G14" s="3">
        <f>SUM(G15)</f>
        <v>150000</v>
      </c>
      <c r="H14" s="139">
        <f t="shared" si="0"/>
        <v>281553</v>
      </c>
    </row>
    <row r="15" spans="1:8" s="26" customFormat="1" ht="23.25" customHeight="1">
      <c r="A15" s="16"/>
      <c r="B15" s="29" t="s">
        <v>231</v>
      </c>
      <c r="C15" s="19"/>
      <c r="D15" s="13" t="s">
        <v>56</v>
      </c>
      <c r="E15" s="3">
        <v>431553</v>
      </c>
      <c r="F15" s="3">
        <f>SUM(F16:F17)</f>
        <v>0</v>
      </c>
      <c r="G15" s="3">
        <f>SUM(G16:G17)</f>
        <v>150000</v>
      </c>
      <c r="H15" s="139">
        <f t="shared" si="0"/>
        <v>281553</v>
      </c>
    </row>
    <row r="16" spans="1:9" s="26" customFormat="1" ht="23.25" customHeight="1">
      <c r="A16" s="27"/>
      <c r="B16" s="28"/>
      <c r="C16" s="24" t="s">
        <v>297</v>
      </c>
      <c r="D16" s="164" t="s">
        <v>186</v>
      </c>
      <c r="E16" s="143">
        <v>365790</v>
      </c>
      <c r="F16" s="143">
        <v>0</v>
      </c>
      <c r="G16" s="143">
        <v>150000</v>
      </c>
      <c r="H16" s="163">
        <f t="shared" si="0"/>
        <v>215790</v>
      </c>
      <c r="I16" s="162"/>
    </row>
    <row r="17" spans="1:8" s="26" customFormat="1" ht="55.5" customHeight="1" hidden="1">
      <c r="A17" s="27"/>
      <c r="B17" s="18"/>
      <c r="C17" s="24" t="s">
        <v>234</v>
      </c>
      <c r="D17" s="15" t="s">
        <v>183</v>
      </c>
      <c r="E17" s="4"/>
      <c r="F17" s="4"/>
      <c r="G17" s="4"/>
      <c r="H17" s="140">
        <f t="shared" si="0"/>
        <v>0</v>
      </c>
    </row>
    <row r="18" spans="1:8" s="115" customFormat="1" ht="12.75" hidden="1">
      <c r="A18" s="11">
        <v>710</v>
      </c>
      <c r="B18" s="11"/>
      <c r="C18" s="11"/>
      <c r="D18" s="12" t="s">
        <v>105</v>
      </c>
      <c r="E18" s="3"/>
      <c r="F18" s="3">
        <f>SUM(F19)</f>
        <v>0</v>
      </c>
      <c r="G18" s="3">
        <f>SUM(G19)</f>
        <v>0</v>
      </c>
      <c r="H18" s="139">
        <f t="shared" si="0"/>
        <v>0</v>
      </c>
    </row>
    <row r="19" spans="1:8" s="115" customFormat="1" ht="22.5" hidden="1">
      <c r="A19" s="16"/>
      <c r="B19" s="29" t="s">
        <v>272</v>
      </c>
      <c r="C19" s="19"/>
      <c r="D19" s="13" t="s">
        <v>187</v>
      </c>
      <c r="E19" s="3"/>
      <c r="F19" s="3">
        <f>SUM(F20:F20)</f>
        <v>0</v>
      </c>
      <c r="G19" s="3">
        <f>SUM(G20:G20)</f>
        <v>0</v>
      </c>
      <c r="H19" s="139">
        <f t="shared" si="0"/>
        <v>0</v>
      </c>
    </row>
    <row r="20" spans="1:8" s="115" customFormat="1" ht="56.25" hidden="1">
      <c r="A20" s="17"/>
      <c r="B20" s="25"/>
      <c r="C20" s="24" t="s">
        <v>234</v>
      </c>
      <c r="D20" s="15" t="s">
        <v>183</v>
      </c>
      <c r="E20" s="4"/>
      <c r="F20" s="4"/>
      <c r="G20" s="4"/>
      <c r="H20" s="140">
        <f t="shared" si="0"/>
        <v>0</v>
      </c>
    </row>
    <row r="21" spans="1:8" s="115" customFormat="1" ht="17.25" customHeight="1">
      <c r="A21" s="16">
        <v>750</v>
      </c>
      <c r="B21" s="11"/>
      <c r="C21" s="11"/>
      <c r="D21" s="12" t="s">
        <v>38</v>
      </c>
      <c r="E21" s="3">
        <v>2104557</v>
      </c>
      <c r="F21" s="3">
        <f>SUM(F22)</f>
        <v>255000</v>
      </c>
      <c r="G21" s="3">
        <f>SUM(G22)</f>
        <v>0</v>
      </c>
      <c r="H21" s="139">
        <f t="shared" si="0"/>
        <v>2359557</v>
      </c>
    </row>
    <row r="22" spans="1:8" s="115" customFormat="1" ht="12.75">
      <c r="A22" s="16"/>
      <c r="B22" s="29" t="s">
        <v>223</v>
      </c>
      <c r="C22" s="19"/>
      <c r="D22" s="13" t="s">
        <v>40</v>
      </c>
      <c r="E22" s="3">
        <v>1874571</v>
      </c>
      <c r="F22" s="3">
        <f>SUM(F23:F26)</f>
        <v>255000</v>
      </c>
      <c r="G22" s="3">
        <f>SUM(G23:G26)</f>
        <v>0</v>
      </c>
      <c r="H22" s="139">
        <f t="shared" si="0"/>
        <v>2129571</v>
      </c>
    </row>
    <row r="23" spans="1:8" s="115" customFormat="1" ht="12.75">
      <c r="A23" s="27"/>
      <c r="B23" s="16"/>
      <c r="C23" s="24" t="s">
        <v>273</v>
      </c>
      <c r="D23" s="15" t="s">
        <v>189</v>
      </c>
      <c r="E23" s="4">
        <v>1530000</v>
      </c>
      <c r="F23" s="4">
        <v>132000</v>
      </c>
      <c r="G23" s="4">
        <v>0</v>
      </c>
      <c r="H23" s="140">
        <f t="shared" si="0"/>
        <v>1662000</v>
      </c>
    </row>
    <row r="24" spans="1:8" s="115" customFormat="1" ht="12.75">
      <c r="A24" s="27"/>
      <c r="B24" s="17"/>
      <c r="C24" s="24" t="s">
        <v>298</v>
      </c>
      <c r="D24" s="15" t="s">
        <v>305</v>
      </c>
      <c r="E24" s="4">
        <v>0</v>
      </c>
      <c r="F24" s="4">
        <v>36000</v>
      </c>
      <c r="G24" s="4">
        <v>0</v>
      </c>
      <c r="H24" s="140">
        <f t="shared" si="0"/>
        <v>36000</v>
      </c>
    </row>
    <row r="25" spans="1:8" s="115" customFormat="1" ht="12.75">
      <c r="A25" s="27"/>
      <c r="B25" s="17"/>
      <c r="C25" s="24" t="s">
        <v>246</v>
      </c>
      <c r="D25" s="15" t="s">
        <v>82</v>
      </c>
      <c r="E25" s="4">
        <v>105793</v>
      </c>
      <c r="F25" s="4">
        <v>51000</v>
      </c>
      <c r="G25" s="4">
        <v>0</v>
      </c>
      <c r="H25" s="140">
        <f t="shared" si="0"/>
        <v>156793</v>
      </c>
    </row>
    <row r="26" spans="1:8" s="115" customFormat="1" ht="56.25">
      <c r="A26" s="27"/>
      <c r="B26" s="18"/>
      <c r="C26" s="24" t="s">
        <v>299</v>
      </c>
      <c r="D26" s="15" t="s">
        <v>190</v>
      </c>
      <c r="E26" s="4">
        <v>237758</v>
      </c>
      <c r="F26" s="4">
        <v>36000</v>
      </c>
      <c r="G26" s="4">
        <v>0</v>
      </c>
      <c r="H26" s="140">
        <f t="shared" si="0"/>
        <v>273758</v>
      </c>
    </row>
    <row r="27" spans="1:8" s="115" customFormat="1" ht="38.25">
      <c r="A27" s="16">
        <v>754</v>
      </c>
      <c r="B27" s="18"/>
      <c r="C27" s="11"/>
      <c r="D27" s="12" t="s">
        <v>42</v>
      </c>
      <c r="E27" s="3">
        <v>2652216</v>
      </c>
      <c r="F27" s="3">
        <f>SUM(F28)</f>
        <v>10000</v>
      </c>
      <c r="G27" s="3">
        <f>SUM(G28)</f>
        <v>0</v>
      </c>
      <c r="H27" s="139">
        <f t="shared" si="0"/>
        <v>2662216</v>
      </c>
    </row>
    <row r="28" spans="1:8" s="115" customFormat="1" ht="22.5">
      <c r="A28" s="16"/>
      <c r="B28" s="29" t="s">
        <v>224</v>
      </c>
      <c r="C28" s="19"/>
      <c r="D28" s="13" t="s">
        <v>43</v>
      </c>
      <c r="E28" s="3">
        <v>2649216</v>
      </c>
      <c r="F28" s="3">
        <f>SUM(F29)</f>
        <v>10000</v>
      </c>
      <c r="G28" s="3">
        <f>SUM(G29)</f>
        <v>0</v>
      </c>
      <c r="H28" s="139">
        <f t="shared" si="0"/>
        <v>2659216</v>
      </c>
    </row>
    <row r="29" spans="1:8" s="115" customFormat="1" ht="56.25">
      <c r="A29" s="27"/>
      <c r="B29" s="14"/>
      <c r="C29" s="24" t="s">
        <v>234</v>
      </c>
      <c r="D29" s="15" t="s">
        <v>183</v>
      </c>
      <c r="E29" s="146">
        <v>2509166</v>
      </c>
      <c r="F29" s="146">
        <v>10000</v>
      </c>
      <c r="G29" s="146">
        <v>0</v>
      </c>
      <c r="H29" s="140">
        <f t="shared" si="0"/>
        <v>2519166</v>
      </c>
    </row>
    <row r="30" spans="1:8" s="115" customFormat="1" ht="48.75" customHeight="1" hidden="1">
      <c r="A30" s="27"/>
      <c r="B30" s="17"/>
      <c r="C30" s="24" t="s">
        <v>237</v>
      </c>
      <c r="D30" s="15" t="s">
        <v>292</v>
      </c>
      <c r="E30" s="4"/>
      <c r="F30" s="4"/>
      <c r="G30" s="4"/>
      <c r="H30" s="140">
        <f t="shared" si="0"/>
        <v>0</v>
      </c>
    </row>
    <row r="31" spans="1:8" s="115" customFormat="1" ht="60" customHeight="1" hidden="1">
      <c r="A31" s="27"/>
      <c r="B31" s="18"/>
      <c r="C31" s="24" t="s">
        <v>274</v>
      </c>
      <c r="D31" s="15" t="s">
        <v>291</v>
      </c>
      <c r="E31" s="4"/>
      <c r="F31" s="4"/>
      <c r="G31" s="4"/>
      <c r="H31" s="140">
        <f t="shared" si="0"/>
        <v>0</v>
      </c>
    </row>
    <row r="32" spans="1:8" s="115" customFormat="1" ht="12.75">
      <c r="A32" s="16">
        <v>758</v>
      </c>
      <c r="B32" s="18"/>
      <c r="C32" s="11"/>
      <c r="D32" s="12" t="s">
        <v>306</v>
      </c>
      <c r="E32" s="3">
        <v>33636037</v>
      </c>
      <c r="F32" s="3">
        <f>SUM(F33,F35)</f>
        <v>165366</v>
      </c>
      <c r="G32" s="3">
        <f>SUM(G33,G35)</f>
        <v>0</v>
      </c>
      <c r="H32" s="139">
        <f t="shared" si="0"/>
        <v>33801403</v>
      </c>
    </row>
    <row r="33" spans="1:8" s="115" customFormat="1" ht="33.75">
      <c r="A33" s="16"/>
      <c r="B33" s="29" t="s">
        <v>300</v>
      </c>
      <c r="C33" s="19"/>
      <c r="D33" s="13" t="s">
        <v>57</v>
      </c>
      <c r="E33" s="3">
        <v>28144804</v>
      </c>
      <c r="F33" s="3">
        <f>SUM(F34)</f>
        <v>116366</v>
      </c>
      <c r="G33" s="3">
        <f>SUM(G34)</f>
        <v>0</v>
      </c>
      <c r="H33" s="139">
        <f t="shared" si="0"/>
        <v>28261170</v>
      </c>
    </row>
    <row r="34" spans="1:8" s="115" customFormat="1" ht="15.75" customHeight="1">
      <c r="A34" s="17"/>
      <c r="B34" s="24"/>
      <c r="C34" s="24" t="s">
        <v>301</v>
      </c>
      <c r="D34" s="15" t="s">
        <v>61</v>
      </c>
      <c r="E34" s="146">
        <v>28144804</v>
      </c>
      <c r="F34" s="146">
        <v>116366</v>
      </c>
      <c r="G34" s="146">
        <v>0</v>
      </c>
      <c r="H34" s="140">
        <f t="shared" si="0"/>
        <v>28261170</v>
      </c>
    </row>
    <row r="35" spans="1:8" s="115" customFormat="1" ht="12.75">
      <c r="A35" s="17"/>
      <c r="B35" s="29" t="s">
        <v>302</v>
      </c>
      <c r="C35" s="19"/>
      <c r="D35" s="13" t="s">
        <v>196</v>
      </c>
      <c r="E35" s="3">
        <v>36000</v>
      </c>
      <c r="F35" s="3">
        <f>SUM(F36)</f>
        <v>49000</v>
      </c>
      <c r="G35" s="3">
        <f>SUM(G36)</f>
        <v>0</v>
      </c>
      <c r="H35" s="139">
        <f t="shared" si="0"/>
        <v>85000</v>
      </c>
    </row>
    <row r="36" spans="1:8" s="115" customFormat="1" ht="12.75">
      <c r="A36" s="18"/>
      <c r="B36" s="24"/>
      <c r="C36" s="24" t="s">
        <v>277</v>
      </c>
      <c r="D36" s="15" t="s">
        <v>80</v>
      </c>
      <c r="E36" s="146">
        <v>36000</v>
      </c>
      <c r="F36" s="146">
        <v>49000</v>
      </c>
      <c r="G36" s="146">
        <v>0</v>
      </c>
      <c r="H36" s="140">
        <f t="shared" si="0"/>
        <v>85000</v>
      </c>
    </row>
    <row r="37" spans="1:8" s="115" customFormat="1" ht="12.75">
      <c r="A37" s="17">
        <v>801</v>
      </c>
      <c r="B37" s="18"/>
      <c r="C37" s="11"/>
      <c r="D37" s="12" t="s">
        <v>141</v>
      </c>
      <c r="E37" s="3">
        <v>554061</v>
      </c>
      <c r="F37" s="3">
        <f>SUM(F38)</f>
        <v>200000</v>
      </c>
      <c r="G37" s="3">
        <f>SUM(G38)</f>
        <v>0</v>
      </c>
      <c r="H37" s="139">
        <f t="shared" si="0"/>
        <v>754061</v>
      </c>
    </row>
    <row r="38" spans="1:8" s="115" customFormat="1" ht="12.75">
      <c r="A38" s="16"/>
      <c r="B38" s="29" t="s">
        <v>252</v>
      </c>
      <c r="C38" s="19"/>
      <c r="D38" s="13" t="s">
        <v>54</v>
      </c>
      <c r="E38" s="3">
        <v>90093</v>
      </c>
      <c r="F38" s="3">
        <f>SUM(F39)</f>
        <v>200000</v>
      </c>
      <c r="G38" s="3">
        <f>SUM(G39)</f>
        <v>0</v>
      </c>
      <c r="H38" s="139">
        <f t="shared" si="0"/>
        <v>290093</v>
      </c>
    </row>
    <row r="39" spans="1:8" s="115" customFormat="1" ht="56.25">
      <c r="A39" s="27"/>
      <c r="B39" s="14"/>
      <c r="C39" s="24" t="s">
        <v>303</v>
      </c>
      <c r="D39" s="15" t="s">
        <v>307</v>
      </c>
      <c r="E39" s="146">
        <v>0</v>
      </c>
      <c r="F39" s="146">
        <v>200000</v>
      </c>
      <c r="G39" s="146">
        <v>0</v>
      </c>
      <c r="H39" s="140">
        <f t="shared" si="0"/>
        <v>200000</v>
      </c>
    </row>
    <row r="40" spans="1:8" s="115" customFormat="1" ht="12.75">
      <c r="A40" s="16">
        <v>852</v>
      </c>
      <c r="B40" s="18"/>
      <c r="C40" s="11"/>
      <c r="D40" s="12" t="s">
        <v>35</v>
      </c>
      <c r="E40" s="3">
        <v>5342069</v>
      </c>
      <c r="F40" s="3">
        <f>SUM(F41,F43,F45)</f>
        <v>11232</v>
      </c>
      <c r="G40" s="3">
        <f>SUM(G41,G43,G45)</f>
        <v>0</v>
      </c>
      <c r="H40" s="139">
        <f aca="true" t="shared" si="1" ref="H40:H46">SUM(E40:F40,-IF(ISNUMBER(G40),G40,0))</f>
        <v>5353301</v>
      </c>
    </row>
    <row r="41" spans="1:8" s="115" customFormat="1" ht="22.5">
      <c r="A41" s="16"/>
      <c r="B41" s="29" t="s">
        <v>225</v>
      </c>
      <c r="C41" s="19"/>
      <c r="D41" s="13" t="s">
        <v>36</v>
      </c>
      <c r="E41" s="3">
        <v>79301</v>
      </c>
      <c r="F41" s="3">
        <f>SUM(F42)</f>
        <v>2232</v>
      </c>
      <c r="G41" s="3">
        <f>SUM(G42)</f>
        <v>0</v>
      </c>
      <c r="H41" s="139">
        <f t="shared" si="1"/>
        <v>81533</v>
      </c>
    </row>
    <row r="42" spans="1:8" s="115" customFormat="1" ht="12.75">
      <c r="A42" s="17"/>
      <c r="B42" s="24"/>
      <c r="C42" s="24" t="s">
        <v>239</v>
      </c>
      <c r="D42" s="15" t="s">
        <v>63</v>
      </c>
      <c r="E42" s="146">
        <v>0</v>
      </c>
      <c r="F42" s="146">
        <v>2232</v>
      </c>
      <c r="G42" s="146">
        <v>0</v>
      </c>
      <c r="H42" s="140">
        <f t="shared" si="1"/>
        <v>2232</v>
      </c>
    </row>
    <row r="43" spans="1:8" s="115" customFormat="1" ht="12.75">
      <c r="A43" s="17"/>
      <c r="B43" s="29" t="s">
        <v>238</v>
      </c>
      <c r="C43" s="19"/>
      <c r="D43" s="13" t="s">
        <v>202</v>
      </c>
      <c r="E43" s="3">
        <v>4590638</v>
      </c>
      <c r="F43" s="3">
        <f>SUM(F44)</f>
        <v>6000</v>
      </c>
      <c r="G43" s="3">
        <f>SUM(G44)</f>
        <v>0</v>
      </c>
      <c r="H43" s="139">
        <f t="shared" si="1"/>
        <v>4596638</v>
      </c>
    </row>
    <row r="44" spans="1:8" s="115" customFormat="1" ht="33.75">
      <c r="A44" s="17"/>
      <c r="B44" s="24"/>
      <c r="C44" s="24" t="s">
        <v>240</v>
      </c>
      <c r="D44" s="15" t="s">
        <v>62</v>
      </c>
      <c r="E44" s="146">
        <v>3181903</v>
      </c>
      <c r="F44" s="146">
        <v>6000</v>
      </c>
      <c r="G44" s="146">
        <v>0</v>
      </c>
      <c r="H44" s="140">
        <f t="shared" si="1"/>
        <v>3187903</v>
      </c>
    </row>
    <row r="45" spans="1:8" s="115" customFormat="1" ht="12.75">
      <c r="A45" s="17"/>
      <c r="B45" s="29" t="s">
        <v>248</v>
      </c>
      <c r="C45" s="19"/>
      <c r="D45" s="13" t="s">
        <v>163</v>
      </c>
      <c r="E45" s="3">
        <v>401000</v>
      </c>
      <c r="F45" s="3">
        <f>SUM(F46)</f>
        <v>3000</v>
      </c>
      <c r="G45" s="3">
        <f>SUM(G46)</f>
        <v>0</v>
      </c>
      <c r="H45" s="139">
        <f t="shared" si="1"/>
        <v>404000</v>
      </c>
    </row>
    <row r="46" spans="1:8" s="115" customFormat="1" ht="56.25">
      <c r="A46" s="18"/>
      <c r="B46" s="24"/>
      <c r="C46" s="24" t="s">
        <v>234</v>
      </c>
      <c r="D46" s="15" t="s">
        <v>183</v>
      </c>
      <c r="E46" s="146">
        <v>401000</v>
      </c>
      <c r="F46" s="146">
        <v>3000</v>
      </c>
      <c r="G46" s="146">
        <v>0</v>
      </c>
      <c r="H46" s="168">
        <f t="shared" si="1"/>
        <v>404000</v>
      </c>
    </row>
    <row r="47" spans="1:8" s="115" customFormat="1" ht="12.75" hidden="1">
      <c r="A47" s="17">
        <v>801</v>
      </c>
      <c r="B47" s="18"/>
      <c r="C47" s="11"/>
      <c r="D47" s="12" t="s">
        <v>141</v>
      </c>
      <c r="E47" s="3"/>
      <c r="F47" s="3">
        <f>SUM(F48,F50)</f>
        <v>0</v>
      </c>
      <c r="G47" s="3">
        <f>SUM(G48)</f>
        <v>0</v>
      </c>
      <c r="H47" s="112">
        <f t="shared" si="0"/>
        <v>0</v>
      </c>
    </row>
    <row r="48" spans="1:8" s="115" customFormat="1" ht="12.75" hidden="1">
      <c r="A48" s="16"/>
      <c r="B48" s="29" t="s">
        <v>20</v>
      </c>
      <c r="C48" s="19"/>
      <c r="D48" s="13" t="s">
        <v>22</v>
      </c>
      <c r="E48" s="3"/>
      <c r="F48" s="3">
        <f>SUM(F49:F49)</f>
        <v>0</v>
      </c>
      <c r="G48" s="3">
        <f>SUM(G49:G49)</f>
        <v>0</v>
      </c>
      <c r="H48" s="112">
        <f t="shared" si="0"/>
        <v>0</v>
      </c>
    </row>
    <row r="49" spans="1:8" s="115" customFormat="1" ht="12.75" hidden="1">
      <c r="A49" s="17"/>
      <c r="B49" s="25"/>
      <c r="C49" s="24" t="s">
        <v>246</v>
      </c>
      <c r="D49" s="15" t="s">
        <v>82</v>
      </c>
      <c r="E49" s="4"/>
      <c r="F49" s="4"/>
      <c r="G49" s="4"/>
      <c r="H49" s="113">
        <f t="shared" si="0"/>
        <v>0</v>
      </c>
    </row>
    <row r="50" spans="1:8" s="115" customFormat="1" ht="24" customHeight="1" hidden="1">
      <c r="A50" s="17"/>
      <c r="B50" s="29" t="s">
        <v>221</v>
      </c>
      <c r="C50" s="19"/>
      <c r="D50" s="13" t="s">
        <v>72</v>
      </c>
      <c r="E50" s="3"/>
      <c r="F50" s="3">
        <f>SUM(F51:F51)</f>
        <v>0</v>
      </c>
      <c r="G50" s="3">
        <f>SUM(G51:G51)</f>
        <v>0</v>
      </c>
      <c r="H50" s="112">
        <f t="shared" si="0"/>
        <v>0</v>
      </c>
    </row>
    <row r="51" spans="1:8" s="115" customFormat="1" ht="63" customHeight="1" hidden="1">
      <c r="A51" s="18"/>
      <c r="B51" s="25"/>
      <c r="C51" s="24" t="s">
        <v>275</v>
      </c>
      <c r="D51" s="15" t="s">
        <v>293</v>
      </c>
      <c r="E51" s="4"/>
      <c r="F51" s="4"/>
      <c r="G51" s="4"/>
      <c r="H51" s="113">
        <f t="shared" si="0"/>
        <v>0</v>
      </c>
    </row>
    <row r="52" spans="1:8" s="115" customFormat="1" ht="12.75" hidden="1">
      <c r="A52" s="17">
        <v>851</v>
      </c>
      <c r="B52" s="11"/>
      <c r="C52" s="11"/>
      <c r="D52" s="12" t="s">
        <v>154</v>
      </c>
      <c r="E52" s="3"/>
      <c r="F52" s="3">
        <f>SUM(F53,F55)</f>
        <v>0</v>
      </c>
      <c r="G52" s="3">
        <f>SUM(G53,G55)</f>
        <v>0</v>
      </c>
      <c r="H52" s="112">
        <f t="shared" si="0"/>
        <v>0</v>
      </c>
    </row>
    <row r="53" spans="1:8" s="115" customFormat="1" ht="12.75" hidden="1">
      <c r="A53" s="16"/>
      <c r="B53" s="29" t="s">
        <v>269</v>
      </c>
      <c r="C53" s="19"/>
      <c r="D53" s="13" t="s">
        <v>270</v>
      </c>
      <c r="E53" s="3"/>
      <c r="F53" s="3">
        <f>SUM(F54:F54)</f>
        <v>0</v>
      </c>
      <c r="G53" s="3">
        <f>SUM(G54:G54)</f>
        <v>0</v>
      </c>
      <c r="H53" s="112">
        <f t="shared" si="0"/>
        <v>0</v>
      </c>
    </row>
    <row r="54" spans="1:8" s="115" customFormat="1" ht="56.25" hidden="1">
      <c r="A54" s="17"/>
      <c r="B54" s="25"/>
      <c r="C54" s="24" t="s">
        <v>267</v>
      </c>
      <c r="D54" s="15" t="s">
        <v>268</v>
      </c>
      <c r="E54" s="4"/>
      <c r="F54" s="4"/>
      <c r="G54" s="4"/>
      <c r="H54" s="113">
        <f t="shared" si="0"/>
        <v>0</v>
      </c>
    </row>
    <row r="55" spans="1:8" s="115" customFormat="1" ht="45" hidden="1">
      <c r="A55" s="17"/>
      <c r="B55" s="29" t="s">
        <v>247</v>
      </c>
      <c r="C55" s="19"/>
      <c r="D55" s="13" t="s">
        <v>201</v>
      </c>
      <c r="E55" s="3"/>
      <c r="F55" s="3">
        <f>SUM(F56:F56)</f>
        <v>0</v>
      </c>
      <c r="G55" s="3">
        <f>SUM(G56:G56)</f>
        <v>0</v>
      </c>
      <c r="H55" s="112">
        <f t="shared" si="0"/>
        <v>0</v>
      </c>
    </row>
    <row r="56" spans="1:8" s="115" customFormat="1" ht="56.25" hidden="1">
      <c r="A56" s="18"/>
      <c r="B56" s="25"/>
      <c r="C56" s="24" t="s">
        <v>234</v>
      </c>
      <c r="D56" s="15" t="s">
        <v>183</v>
      </c>
      <c r="E56" s="4"/>
      <c r="F56" s="4"/>
      <c r="G56" s="4"/>
      <c r="H56" s="113">
        <f t="shared" si="0"/>
        <v>0</v>
      </c>
    </row>
    <row r="57" spans="1:8" s="115" customFormat="1" ht="12.75" hidden="1">
      <c r="A57" s="11">
        <v>852</v>
      </c>
      <c r="B57" s="11"/>
      <c r="C57" s="11"/>
      <c r="D57" s="12" t="s">
        <v>35</v>
      </c>
      <c r="E57" s="3"/>
      <c r="F57" s="3">
        <f>SUM(F58,F61,F67,F69)</f>
        <v>0</v>
      </c>
      <c r="G57" s="3">
        <f>SUM(G58,G61,G67,G69)</f>
        <v>0</v>
      </c>
      <c r="H57" s="112">
        <f aca="true" t="shared" si="2" ref="H57:H80">SUM(E57:F57,-IF(ISNUMBER(G57),G57,0))</f>
        <v>0</v>
      </c>
    </row>
    <row r="58" spans="1:8" s="115" customFormat="1" ht="24" customHeight="1" hidden="1">
      <c r="A58" s="11"/>
      <c r="B58" s="24" t="s">
        <v>225</v>
      </c>
      <c r="C58" s="19"/>
      <c r="D58" s="13" t="s">
        <v>36</v>
      </c>
      <c r="E58" s="3"/>
      <c r="F58" s="3">
        <f>SUM(F59:F60)</f>
        <v>0</v>
      </c>
      <c r="G58" s="3">
        <f>SUM(G59:G60)</f>
        <v>0</v>
      </c>
      <c r="H58" s="112">
        <f t="shared" si="2"/>
        <v>0</v>
      </c>
    </row>
    <row r="59" spans="1:8" s="115" customFormat="1" ht="33.75" hidden="1">
      <c r="A59" s="11">
        <v>852</v>
      </c>
      <c r="B59" s="24" t="s">
        <v>225</v>
      </c>
      <c r="C59" s="19">
        <v>2130</v>
      </c>
      <c r="D59" s="15" t="s">
        <v>62</v>
      </c>
      <c r="E59" s="4"/>
      <c r="F59" s="4"/>
      <c r="G59" s="4"/>
      <c r="H59" s="113">
        <f t="shared" si="2"/>
        <v>0</v>
      </c>
    </row>
    <row r="60" spans="1:8" s="115" customFormat="1" ht="56.25" hidden="1">
      <c r="A60" s="17"/>
      <c r="B60" s="33"/>
      <c r="C60" s="36" t="s">
        <v>237</v>
      </c>
      <c r="D60" s="145" t="s">
        <v>199</v>
      </c>
      <c r="E60" s="35"/>
      <c r="F60" s="35"/>
      <c r="G60" s="35"/>
      <c r="H60" s="141">
        <f t="shared" si="2"/>
        <v>0</v>
      </c>
    </row>
    <row r="61" spans="1:8" s="115" customFormat="1" ht="12.75" hidden="1">
      <c r="A61" s="17"/>
      <c r="B61" s="28" t="s">
        <v>238</v>
      </c>
      <c r="C61" s="19"/>
      <c r="D61" s="13" t="s">
        <v>202</v>
      </c>
      <c r="E61" s="3"/>
      <c r="F61" s="3">
        <f>SUM(F62:F66)</f>
        <v>0</v>
      </c>
      <c r="G61" s="3">
        <f>SUM(G62:G66)</f>
        <v>0</v>
      </c>
      <c r="H61" s="112">
        <f t="shared" si="2"/>
        <v>0</v>
      </c>
    </row>
    <row r="62" spans="1:8" s="115" customFormat="1" ht="22.5" hidden="1">
      <c r="A62" s="27"/>
      <c r="B62" s="16"/>
      <c r="C62" s="24" t="s">
        <v>276</v>
      </c>
      <c r="D62" s="15" t="s">
        <v>294</v>
      </c>
      <c r="E62" s="4"/>
      <c r="F62" s="4"/>
      <c r="G62" s="4"/>
      <c r="H62" s="113">
        <f>SUM(E62:F62,-IF(ISNUMBER(G62),G62,0))</f>
        <v>0</v>
      </c>
    </row>
    <row r="63" spans="1:8" s="115" customFormat="1" ht="12.75" hidden="1">
      <c r="A63" s="27"/>
      <c r="B63" s="17"/>
      <c r="C63" s="24" t="s">
        <v>246</v>
      </c>
      <c r="D63" s="15" t="s">
        <v>82</v>
      </c>
      <c r="E63" s="4"/>
      <c r="F63" s="4"/>
      <c r="G63" s="4"/>
      <c r="H63" s="113">
        <f>SUM(E63:F63,-IF(ISNUMBER(G63),G63,0))</f>
        <v>0</v>
      </c>
    </row>
    <row r="64" spans="1:8" s="115" customFormat="1" ht="12.75" hidden="1">
      <c r="A64" s="27"/>
      <c r="B64" s="17"/>
      <c r="C64" s="24" t="s">
        <v>277</v>
      </c>
      <c r="D64" s="15" t="s">
        <v>80</v>
      </c>
      <c r="E64" s="4"/>
      <c r="F64" s="4"/>
      <c r="G64" s="4"/>
      <c r="H64" s="113">
        <f>SUM(E64:F64,-IF(ISNUMBER(G64),G64,0))</f>
        <v>0</v>
      </c>
    </row>
    <row r="65" spans="1:8" s="115" customFormat="1" ht="12.75" hidden="1">
      <c r="A65" s="27"/>
      <c r="B65" s="17"/>
      <c r="C65" s="24" t="s">
        <v>239</v>
      </c>
      <c r="D65" s="15" t="s">
        <v>63</v>
      </c>
      <c r="E65" s="4"/>
      <c r="F65" s="4"/>
      <c r="G65" s="4"/>
      <c r="H65" s="113">
        <f t="shared" si="2"/>
        <v>0</v>
      </c>
    </row>
    <row r="66" spans="1:8" s="115" customFormat="1" ht="33.75" hidden="1">
      <c r="A66" s="27"/>
      <c r="B66" s="18"/>
      <c r="C66" s="24" t="s">
        <v>240</v>
      </c>
      <c r="D66" s="15" t="s">
        <v>62</v>
      </c>
      <c r="E66" s="4"/>
      <c r="F66" s="4"/>
      <c r="G66" s="4"/>
      <c r="H66" s="113">
        <f t="shared" si="2"/>
        <v>0</v>
      </c>
    </row>
    <row r="67" spans="1:8" s="115" customFormat="1" ht="12.75" hidden="1">
      <c r="A67" s="17"/>
      <c r="B67" s="34" t="s">
        <v>248</v>
      </c>
      <c r="C67" s="19"/>
      <c r="D67" s="13" t="s">
        <v>163</v>
      </c>
      <c r="E67" s="3"/>
      <c r="F67" s="3">
        <f>SUM(F68:F68)</f>
        <v>0</v>
      </c>
      <c r="G67" s="3">
        <f>SUM(G68:G68)</f>
        <v>0</v>
      </c>
      <c r="H67" s="112">
        <f>SUM(E67:F67,-IF(ISNUMBER(G67),G67,0))</f>
        <v>0</v>
      </c>
    </row>
    <row r="68" spans="1:8" s="115" customFormat="1" ht="56.25" hidden="1">
      <c r="A68" s="17"/>
      <c r="B68" s="19"/>
      <c r="C68" s="24" t="s">
        <v>234</v>
      </c>
      <c r="D68" s="15" t="s">
        <v>183</v>
      </c>
      <c r="E68" s="4"/>
      <c r="F68" s="4"/>
      <c r="G68" s="4"/>
      <c r="H68" s="113">
        <f>SUM(E68:F68,-IF(ISNUMBER(G68),G68,0))</f>
        <v>0</v>
      </c>
    </row>
    <row r="69" spans="1:8" s="115" customFormat="1" ht="25.5" customHeight="1" hidden="1">
      <c r="A69" s="17"/>
      <c r="B69" s="34" t="s">
        <v>226</v>
      </c>
      <c r="C69" s="19"/>
      <c r="D69" s="13" t="s">
        <v>205</v>
      </c>
      <c r="E69" s="3"/>
      <c r="F69" s="3">
        <f>SUM(F70:F70)</f>
        <v>0</v>
      </c>
      <c r="G69" s="3">
        <f>SUM(G70:G70)</f>
        <v>0</v>
      </c>
      <c r="H69" s="112">
        <f t="shared" si="2"/>
        <v>0</v>
      </c>
    </row>
    <row r="70" spans="1:8" s="115" customFormat="1" ht="33.75" hidden="1">
      <c r="A70" s="18"/>
      <c r="B70" s="19"/>
      <c r="C70" s="24" t="s">
        <v>240</v>
      </c>
      <c r="D70" s="15" t="s">
        <v>62</v>
      </c>
      <c r="E70" s="4"/>
      <c r="F70" s="4"/>
      <c r="G70" s="4"/>
      <c r="H70" s="113">
        <f t="shared" si="2"/>
        <v>0</v>
      </c>
    </row>
    <row r="71" spans="1:8" s="115" customFormat="1" ht="38.25">
      <c r="A71" s="11">
        <v>853</v>
      </c>
      <c r="B71" s="11"/>
      <c r="C71" s="11"/>
      <c r="D71" s="12" t="s">
        <v>166</v>
      </c>
      <c r="E71" s="3">
        <v>792350</v>
      </c>
      <c r="F71" s="3">
        <f>SUM(F72)</f>
        <v>0</v>
      </c>
      <c r="G71" s="3">
        <f>SUM(G72)</f>
        <v>6139</v>
      </c>
      <c r="H71" s="139">
        <f t="shared" si="2"/>
        <v>786211</v>
      </c>
    </row>
    <row r="72" spans="1:8" s="115" customFormat="1" ht="12.75">
      <c r="A72" s="16"/>
      <c r="B72" s="29" t="s">
        <v>261</v>
      </c>
      <c r="C72" s="19"/>
      <c r="D72" s="13" t="s">
        <v>206</v>
      </c>
      <c r="E72" s="3">
        <v>792350</v>
      </c>
      <c r="F72" s="3">
        <f>SUM(F73)</f>
        <v>0</v>
      </c>
      <c r="G72" s="3">
        <f>SUM(G73)</f>
        <v>6139</v>
      </c>
      <c r="H72" s="139">
        <f t="shared" si="2"/>
        <v>786211</v>
      </c>
    </row>
    <row r="73" spans="1:8" s="115" customFormat="1" ht="45">
      <c r="A73" s="27"/>
      <c r="B73" s="14"/>
      <c r="C73" s="24" t="s">
        <v>304</v>
      </c>
      <c r="D73" s="15" t="s">
        <v>200</v>
      </c>
      <c r="E73" s="146">
        <v>438650</v>
      </c>
      <c r="F73" s="146">
        <v>0</v>
      </c>
      <c r="G73" s="146">
        <v>6139</v>
      </c>
      <c r="H73" s="140">
        <f t="shared" si="2"/>
        <v>432511</v>
      </c>
    </row>
    <row r="74" spans="1:8" s="115" customFormat="1" ht="25.5">
      <c r="A74" s="11">
        <v>854</v>
      </c>
      <c r="B74" s="11"/>
      <c r="C74" s="11"/>
      <c r="D74" s="12" t="s">
        <v>167</v>
      </c>
      <c r="E74" s="3">
        <v>743749</v>
      </c>
      <c r="F74" s="3">
        <f>SUM(F75)</f>
        <v>4883</v>
      </c>
      <c r="G74" s="3">
        <f>SUM(G79)</f>
        <v>0</v>
      </c>
      <c r="H74" s="112">
        <f t="shared" si="2"/>
        <v>748632</v>
      </c>
    </row>
    <row r="75" spans="1:8" s="115" customFormat="1" ht="22.5">
      <c r="A75" s="16"/>
      <c r="B75" s="29" t="s">
        <v>258</v>
      </c>
      <c r="C75" s="19"/>
      <c r="D75" s="13" t="s">
        <v>208</v>
      </c>
      <c r="E75" s="3">
        <v>3386</v>
      </c>
      <c r="F75" s="3">
        <f>SUM(F76:F76)</f>
        <v>4883</v>
      </c>
      <c r="G75" s="3">
        <f>SUM(G76:G76)</f>
        <v>0</v>
      </c>
      <c r="H75" s="112">
        <f>SUM(E75:F75,-IF(ISNUMBER(G75),G75,0))</f>
        <v>8269</v>
      </c>
    </row>
    <row r="76" spans="1:8" s="115" customFormat="1" ht="12.75">
      <c r="A76" s="18"/>
      <c r="B76" s="19"/>
      <c r="C76" s="24" t="s">
        <v>239</v>
      </c>
      <c r="D76" s="15" t="s">
        <v>63</v>
      </c>
      <c r="E76" s="4">
        <v>2066</v>
      </c>
      <c r="F76" s="4">
        <v>4883</v>
      </c>
      <c r="G76" s="4">
        <v>0</v>
      </c>
      <c r="H76" s="113">
        <f>SUM(E76:F76,-IF(ISNUMBER(G76),G76,0))</f>
        <v>6949</v>
      </c>
    </row>
    <row r="77" spans="1:8" s="115" customFormat="1" ht="22.5" hidden="1">
      <c r="A77" s="17"/>
      <c r="B77" s="29" t="s">
        <v>278</v>
      </c>
      <c r="C77" s="19"/>
      <c r="D77" s="13" t="s">
        <v>169</v>
      </c>
      <c r="E77" s="3"/>
      <c r="F77" s="3">
        <f>SUM(F78:F78)</f>
        <v>0</v>
      </c>
      <c r="G77" s="3">
        <f>SUM(G78:G78)</f>
        <v>0</v>
      </c>
      <c r="H77" s="112">
        <f>SUM(E77:F77,-IF(ISNUMBER(G77),G77,0))</f>
        <v>0</v>
      </c>
    </row>
    <row r="78" spans="1:8" s="115" customFormat="1" ht="45" hidden="1">
      <c r="A78" s="17"/>
      <c r="B78" s="19"/>
      <c r="C78" s="24" t="s">
        <v>279</v>
      </c>
      <c r="D78" s="15" t="s">
        <v>295</v>
      </c>
      <c r="E78" s="4"/>
      <c r="F78" s="4"/>
      <c r="G78" s="4"/>
      <c r="H78" s="113">
        <f>SUM(E78:F78,-IF(ISNUMBER(G78),G78,0))</f>
        <v>0</v>
      </c>
    </row>
    <row r="79" spans="1:8" s="115" customFormat="1" ht="12.75" hidden="1">
      <c r="A79" s="17"/>
      <c r="B79" s="29" t="s">
        <v>253</v>
      </c>
      <c r="C79" s="19"/>
      <c r="D79" s="13" t="s">
        <v>52</v>
      </c>
      <c r="E79" s="3"/>
      <c r="F79" s="3">
        <f>SUM(F80:F80)</f>
        <v>0</v>
      </c>
      <c r="G79" s="3">
        <f>SUM(G80:G80)</f>
        <v>0</v>
      </c>
      <c r="H79" s="112">
        <f t="shared" si="2"/>
        <v>0</v>
      </c>
    </row>
    <row r="80" spans="1:8" s="115" customFormat="1" ht="12.75" hidden="1">
      <c r="A80" s="18"/>
      <c r="B80" s="19"/>
      <c r="C80" s="24" t="s">
        <v>246</v>
      </c>
      <c r="D80" s="15" t="s">
        <v>82</v>
      </c>
      <c r="E80" s="4"/>
      <c r="F80" s="4"/>
      <c r="G80" s="4"/>
      <c r="H80" s="113">
        <f t="shared" si="2"/>
        <v>0</v>
      </c>
    </row>
    <row r="81" spans="1:8" s="26" customFormat="1" ht="12" customHeight="1">
      <c r="A81" s="39"/>
      <c r="B81" s="40"/>
      <c r="C81" s="42"/>
      <c r="D81" s="132" t="s">
        <v>9</v>
      </c>
      <c r="E81" s="35"/>
      <c r="F81" s="43">
        <f>SUM(F74,F71,F40,F37,F32,F27,F21,F14)</f>
        <v>646481</v>
      </c>
      <c r="G81" s="43">
        <f>SUM(G74,G71,G40,G37,G32,G27,G21,G14)</f>
        <v>156139</v>
      </c>
      <c r="H81" s="35"/>
    </row>
    <row r="82" spans="1:8" s="26" customFormat="1" ht="12.75" customHeight="1">
      <c r="A82" s="197" t="s">
        <v>10</v>
      </c>
      <c r="B82" s="198"/>
      <c r="C82" s="198"/>
      <c r="D82" s="199"/>
      <c r="E82" s="4"/>
      <c r="F82" s="4"/>
      <c r="G82" s="4"/>
      <c r="H82" s="3">
        <f>SUM(E9,F81,-G81)</f>
        <v>58193370</v>
      </c>
    </row>
    <row r="83" spans="1:8" s="115" customFormat="1" ht="5.25" customHeight="1">
      <c r="A83" s="200"/>
      <c r="B83" s="201"/>
      <c r="C83" s="201"/>
      <c r="D83" s="201"/>
      <c r="E83" s="201"/>
      <c r="F83" s="201"/>
      <c r="G83" s="201"/>
      <c r="H83" s="202"/>
    </row>
    <row r="84" spans="1:8" s="26" customFormat="1" ht="22.5">
      <c r="A84" s="37"/>
      <c r="B84" s="37"/>
      <c r="C84" s="37"/>
      <c r="D84" s="8" t="s">
        <v>11</v>
      </c>
      <c r="E84" s="3">
        <v>62365982</v>
      </c>
      <c r="F84" s="4"/>
      <c r="G84" s="4"/>
      <c r="H84" s="4"/>
    </row>
    <row r="85" spans="1:8" s="26" customFormat="1" ht="20.25" customHeight="1">
      <c r="A85" s="37"/>
      <c r="B85" s="37"/>
      <c r="C85" s="37"/>
      <c r="D85" s="8" t="s">
        <v>12</v>
      </c>
      <c r="E85" s="4"/>
      <c r="F85" s="4"/>
      <c r="G85" s="4"/>
      <c r="H85" s="4"/>
    </row>
    <row r="86" spans="1:8" s="26" customFormat="1" ht="13.5" customHeight="1" hidden="1">
      <c r="A86" s="14" t="s">
        <v>249</v>
      </c>
      <c r="B86" s="11"/>
      <c r="C86" s="11"/>
      <c r="D86" s="151" t="s">
        <v>87</v>
      </c>
      <c r="E86" s="150"/>
      <c r="F86" s="3">
        <f>SUM(F87)</f>
        <v>0</v>
      </c>
      <c r="G86" s="3">
        <f>SUM(G87)</f>
        <v>0</v>
      </c>
      <c r="H86" s="112">
        <f aca="true" t="shared" si="3" ref="H86:H91">SUM(E86:F86,-IF(ISNUMBER(G86),G86,0))</f>
        <v>0</v>
      </c>
    </row>
    <row r="87" spans="1:8" s="26" customFormat="1" ht="33.75" hidden="1">
      <c r="A87" s="16"/>
      <c r="B87" s="14" t="s">
        <v>250</v>
      </c>
      <c r="C87" s="11"/>
      <c r="D87" s="41" t="s">
        <v>88</v>
      </c>
      <c r="E87" s="3"/>
      <c r="F87" s="3">
        <f>SUM(F88:F91)</f>
        <v>0</v>
      </c>
      <c r="G87" s="3">
        <f>SUM(G88:G91)</f>
        <v>0</v>
      </c>
      <c r="H87" s="112">
        <f t="shared" si="3"/>
        <v>0</v>
      </c>
    </row>
    <row r="88" spans="1:8" s="26" customFormat="1" ht="13.5" customHeight="1" hidden="1">
      <c r="A88" s="27"/>
      <c r="B88" s="30"/>
      <c r="C88" s="33">
        <v>4110</v>
      </c>
      <c r="D88" s="44" t="s">
        <v>89</v>
      </c>
      <c r="E88" s="35"/>
      <c r="F88" s="35"/>
      <c r="G88" s="35"/>
      <c r="H88" s="141">
        <f t="shared" si="3"/>
        <v>0</v>
      </c>
    </row>
    <row r="89" spans="1:8" s="26" customFormat="1" ht="13.5" customHeight="1" hidden="1">
      <c r="A89" s="128"/>
      <c r="B89" s="130"/>
      <c r="C89" s="33">
        <v>4120</v>
      </c>
      <c r="D89" s="31" t="s">
        <v>27</v>
      </c>
      <c r="E89" s="35"/>
      <c r="F89" s="35"/>
      <c r="G89" s="35"/>
      <c r="H89" s="141">
        <f t="shared" si="3"/>
        <v>0</v>
      </c>
    </row>
    <row r="90" spans="1:8" s="26" customFormat="1" ht="13.5" customHeight="1" hidden="1">
      <c r="A90" s="128"/>
      <c r="B90" s="130"/>
      <c r="C90" s="33">
        <v>4170</v>
      </c>
      <c r="D90" s="31" t="s">
        <v>23</v>
      </c>
      <c r="E90" s="35"/>
      <c r="F90" s="35"/>
      <c r="G90" s="35"/>
      <c r="H90" s="141">
        <f t="shared" si="3"/>
        <v>0</v>
      </c>
    </row>
    <row r="91" spans="1:8" s="26" customFormat="1" ht="13.5" customHeight="1" hidden="1">
      <c r="A91" s="137"/>
      <c r="B91" s="138"/>
      <c r="C91" s="33">
        <v>4300</v>
      </c>
      <c r="D91" s="31" t="s">
        <v>26</v>
      </c>
      <c r="E91" s="35"/>
      <c r="F91" s="35"/>
      <c r="G91" s="35"/>
      <c r="H91" s="141">
        <f t="shared" si="3"/>
        <v>0</v>
      </c>
    </row>
    <row r="92" spans="1:8" s="26" customFormat="1" ht="16.5" customHeight="1">
      <c r="A92" s="14" t="s">
        <v>229</v>
      </c>
      <c r="B92" s="11"/>
      <c r="C92" s="11"/>
      <c r="D92" s="12" t="s">
        <v>92</v>
      </c>
      <c r="E92" s="3">
        <v>6142655</v>
      </c>
      <c r="F92" s="3">
        <f>SUM(F93)</f>
        <v>74420</v>
      </c>
      <c r="G92" s="3">
        <f>SUM(G93)</f>
        <v>74420</v>
      </c>
      <c r="H92" s="112">
        <f aca="true" t="shared" si="4" ref="H92:H133">SUM(E92:F92,-IF(ISNUMBER(G92),G92,0))</f>
        <v>6142655</v>
      </c>
    </row>
    <row r="93" spans="1:8" s="26" customFormat="1" ht="14.25" customHeight="1">
      <c r="A93" s="16"/>
      <c r="B93" s="14" t="s">
        <v>228</v>
      </c>
      <c r="C93" s="11"/>
      <c r="D93" s="13" t="s">
        <v>71</v>
      </c>
      <c r="E93" s="3">
        <v>6142655</v>
      </c>
      <c r="F93" s="3">
        <f>SUM(F94:F103)</f>
        <v>74420</v>
      </c>
      <c r="G93" s="3">
        <f>SUM(G94:G103)</f>
        <v>74420</v>
      </c>
      <c r="H93" s="112">
        <f t="shared" si="4"/>
        <v>6142655</v>
      </c>
    </row>
    <row r="94" spans="1:8" s="26" customFormat="1" ht="22.5" hidden="1">
      <c r="A94" s="27"/>
      <c r="B94" s="30"/>
      <c r="C94" s="33">
        <v>4010</v>
      </c>
      <c r="D94" s="44" t="s">
        <v>24</v>
      </c>
      <c r="E94" s="35"/>
      <c r="F94" s="35"/>
      <c r="G94" s="35"/>
      <c r="H94" s="141">
        <f t="shared" si="4"/>
        <v>0</v>
      </c>
    </row>
    <row r="95" spans="1:8" s="26" customFormat="1" ht="14.25" customHeight="1" hidden="1">
      <c r="A95" s="27"/>
      <c r="B95" s="30"/>
      <c r="C95" s="33">
        <v>4110</v>
      </c>
      <c r="D95" s="126" t="s">
        <v>89</v>
      </c>
      <c r="E95" s="35"/>
      <c r="F95" s="35"/>
      <c r="G95" s="35"/>
      <c r="H95" s="141">
        <f t="shared" si="4"/>
        <v>0</v>
      </c>
    </row>
    <row r="96" spans="1:8" s="26" customFormat="1" ht="14.25" customHeight="1" hidden="1">
      <c r="A96" s="27"/>
      <c r="B96" s="30"/>
      <c r="C96" s="33">
        <v>4120</v>
      </c>
      <c r="D96" s="126" t="s">
        <v>27</v>
      </c>
      <c r="E96" s="35"/>
      <c r="F96" s="35"/>
      <c r="G96" s="35"/>
      <c r="H96" s="141">
        <f t="shared" si="4"/>
        <v>0</v>
      </c>
    </row>
    <row r="97" spans="1:8" s="26" customFormat="1" ht="14.25" customHeight="1" hidden="1">
      <c r="A97" s="27"/>
      <c r="B97" s="30"/>
      <c r="C97" s="33">
        <v>4210</v>
      </c>
      <c r="D97" s="44" t="s">
        <v>29</v>
      </c>
      <c r="E97" s="35"/>
      <c r="F97" s="35"/>
      <c r="G97" s="35"/>
      <c r="H97" s="141">
        <f t="shared" si="4"/>
        <v>0</v>
      </c>
    </row>
    <row r="98" spans="1:8" s="26" customFormat="1" ht="14.25" customHeight="1" hidden="1">
      <c r="A98" s="27"/>
      <c r="B98" s="30"/>
      <c r="C98" s="33">
        <v>4270</v>
      </c>
      <c r="D98" s="44" t="s">
        <v>25</v>
      </c>
      <c r="E98" s="35"/>
      <c r="F98" s="35"/>
      <c r="G98" s="35"/>
      <c r="H98" s="141">
        <f t="shared" si="4"/>
        <v>0</v>
      </c>
    </row>
    <row r="99" spans="1:8" s="26" customFormat="1" ht="14.25" customHeight="1">
      <c r="A99" s="27"/>
      <c r="B99" s="30"/>
      <c r="C99" s="33">
        <v>4300</v>
      </c>
      <c r="D99" s="44" t="s">
        <v>26</v>
      </c>
      <c r="E99" s="35">
        <v>716660</v>
      </c>
      <c r="F99" s="35">
        <v>0</v>
      </c>
      <c r="G99" s="35">
        <v>62997</v>
      </c>
      <c r="H99" s="141">
        <f t="shared" si="4"/>
        <v>653663</v>
      </c>
    </row>
    <row r="100" spans="1:8" s="26" customFormat="1" ht="14.25" customHeight="1" hidden="1">
      <c r="A100" s="27"/>
      <c r="B100" s="30"/>
      <c r="C100" s="33">
        <v>4430</v>
      </c>
      <c r="D100" s="44" t="s">
        <v>31</v>
      </c>
      <c r="E100" s="35"/>
      <c r="F100" s="35"/>
      <c r="G100" s="35"/>
      <c r="H100" s="141">
        <f t="shared" si="4"/>
        <v>0</v>
      </c>
    </row>
    <row r="101" spans="1:8" s="26" customFormat="1" ht="22.5">
      <c r="A101" s="27"/>
      <c r="B101" s="30"/>
      <c r="C101" s="33">
        <v>6050</v>
      </c>
      <c r="D101" s="44" t="s">
        <v>67</v>
      </c>
      <c r="E101" s="35">
        <v>722271</v>
      </c>
      <c r="F101" s="35">
        <v>0</v>
      </c>
      <c r="G101" s="35">
        <v>11423</v>
      </c>
      <c r="H101" s="141">
        <f t="shared" si="4"/>
        <v>710848</v>
      </c>
    </row>
    <row r="102" spans="1:8" s="26" customFormat="1" ht="25.5" customHeight="1" hidden="1">
      <c r="A102" s="128"/>
      <c r="B102" s="130"/>
      <c r="C102" s="33">
        <v>6059</v>
      </c>
      <c r="D102" s="31" t="s">
        <v>67</v>
      </c>
      <c r="E102" s="35"/>
      <c r="F102" s="35"/>
      <c r="G102" s="35"/>
      <c r="H102" s="141">
        <f t="shared" si="4"/>
        <v>0</v>
      </c>
    </row>
    <row r="103" spans="1:8" s="26" customFormat="1" ht="22.5">
      <c r="A103" s="137"/>
      <c r="B103" s="138"/>
      <c r="C103" s="33">
        <v>6060</v>
      </c>
      <c r="D103" s="31" t="s">
        <v>28</v>
      </c>
      <c r="E103" s="35">
        <v>7000</v>
      </c>
      <c r="F103" s="35">
        <v>74420</v>
      </c>
      <c r="G103" s="35">
        <v>0</v>
      </c>
      <c r="H103" s="141">
        <f t="shared" si="4"/>
        <v>81420</v>
      </c>
    </row>
    <row r="104" spans="1:8" s="26" customFormat="1" ht="25.5" customHeight="1">
      <c r="A104" s="14" t="s">
        <v>230</v>
      </c>
      <c r="B104" s="11"/>
      <c r="C104" s="11"/>
      <c r="D104" s="12" t="s">
        <v>104</v>
      </c>
      <c r="E104" s="3">
        <v>150003</v>
      </c>
      <c r="F104" s="3">
        <f>SUM(F105)</f>
        <v>0</v>
      </c>
      <c r="G104" s="3">
        <f>SUM(G105)</f>
        <v>7350</v>
      </c>
      <c r="H104" s="112">
        <f t="shared" si="4"/>
        <v>142653</v>
      </c>
    </row>
    <row r="105" spans="1:8" s="26" customFormat="1" ht="24" customHeight="1">
      <c r="A105" s="16"/>
      <c r="B105" s="14" t="s">
        <v>231</v>
      </c>
      <c r="C105" s="11"/>
      <c r="D105" s="13" t="s">
        <v>56</v>
      </c>
      <c r="E105" s="3">
        <v>150003</v>
      </c>
      <c r="F105" s="3">
        <f>SUM(F106:F112)</f>
        <v>0</v>
      </c>
      <c r="G105" s="3">
        <f>SUM(G106:G112)</f>
        <v>7350</v>
      </c>
      <c r="H105" s="112">
        <f t="shared" si="4"/>
        <v>142653</v>
      </c>
    </row>
    <row r="106" spans="1:8" s="26" customFormat="1" ht="15" customHeight="1" hidden="1">
      <c r="A106" s="27"/>
      <c r="B106" s="30"/>
      <c r="C106" s="33">
        <v>4110</v>
      </c>
      <c r="D106" s="44" t="s">
        <v>89</v>
      </c>
      <c r="E106" s="35"/>
      <c r="F106" s="35"/>
      <c r="G106" s="35"/>
      <c r="H106" s="141">
        <f t="shared" si="4"/>
        <v>0</v>
      </c>
    </row>
    <row r="107" spans="1:8" s="26" customFormat="1" ht="15" customHeight="1" hidden="1">
      <c r="A107" s="27"/>
      <c r="B107" s="30"/>
      <c r="C107" s="33">
        <v>4120</v>
      </c>
      <c r="D107" s="44" t="s">
        <v>27</v>
      </c>
      <c r="E107" s="35"/>
      <c r="F107" s="35"/>
      <c r="G107" s="35"/>
      <c r="H107" s="141">
        <f t="shared" si="4"/>
        <v>0</v>
      </c>
    </row>
    <row r="108" spans="1:8" s="26" customFormat="1" ht="15" customHeight="1" hidden="1">
      <c r="A108" s="27"/>
      <c r="B108" s="30"/>
      <c r="C108" s="33">
        <v>4170</v>
      </c>
      <c r="D108" s="44" t="s">
        <v>23</v>
      </c>
      <c r="E108" s="35"/>
      <c r="F108" s="35"/>
      <c r="G108" s="35"/>
      <c r="H108" s="141">
        <f t="shared" si="4"/>
        <v>0</v>
      </c>
    </row>
    <row r="109" spans="1:8" s="26" customFormat="1" ht="15" customHeight="1" hidden="1">
      <c r="A109" s="27"/>
      <c r="B109" s="30"/>
      <c r="C109" s="33">
        <v>4270</v>
      </c>
      <c r="D109" s="44" t="s">
        <v>25</v>
      </c>
      <c r="E109" s="35"/>
      <c r="F109" s="35"/>
      <c r="G109" s="35"/>
      <c r="H109" s="141">
        <f t="shared" si="4"/>
        <v>0</v>
      </c>
    </row>
    <row r="110" spans="1:8" s="26" customFormat="1" ht="15" customHeight="1" hidden="1">
      <c r="A110" s="27"/>
      <c r="B110" s="30"/>
      <c r="C110" s="33">
        <v>4300</v>
      </c>
      <c r="D110" s="44" t="s">
        <v>26</v>
      </c>
      <c r="E110" s="35"/>
      <c r="F110" s="35"/>
      <c r="G110" s="35"/>
      <c r="H110" s="141">
        <f t="shared" si="4"/>
        <v>0</v>
      </c>
    </row>
    <row r="111" spans="1:8" s="26" customFormat="1" ht="15" customHeight="1">
      <c r="A111" s="27"/>
      <c r="B111" s="30"/>
      <c r="C111" s="33">
        <v>4430</v>
      </c>
      <c r="D111" s="44" t="s">
        <v>31</v>
      </c>
      <c r="E111" s="35">
        <v>43503</v>
      </c>
      <c r="F111" s="35">
        <v>0</v>
      </c>
      <c r="G111" s="35">
        <v>7350</v>
      </c>
      <c r="H111" s="141">
        <f t="shared" si="4"/>
        <v>36153</v>
      </c>
    </row>
    <row r="112" spans="1:8" s="26" customFormat="1" ht="15" customHeight="1" hidden="1">
      <c r="A112" s="27"/>
      <c r="B112" s="30"/>
      <c r="C112" s="33">
        <v>4480</v>
      </c>
      <c r="D112" s="44" t="s">
        <v>99</v>
      </c>
      <c r="E112" s="35"/>
      <c r="F112" s="35"/>
      <c r="G112" s="35"/>
      <c r="H112" s="141">
        <f t="shared" si="4"/>
        <v>0</v>
      </c>
    </row>
    <row r="113" spans="1:8" s="26" customFormat="1" ht="16.5" customHeight="1">
      <c r="A113" s="14" t="s">
        <v>259</v>
      </c>
      <c r="B113" s="11"/>
      <c r="C113" s="11"/>
      <c r="D113" s="12" t="s">
        <v>105</v>
      </c>
      <c r="E113" s="3">
        <v>306987</v>
      </c>
      <c r="F113" s="3">
        <f>SUM(F114,F116)</f>
        <v>4860</v>
      </c>
      <c r="G113" s="3">
        <f>SUM(G114,G116)</f>
        <v>4860</v>
      </c>
      <c r="H113" s="112">
        <f t="shared" si="4"/>
        <v>306987</v>
      </c>
    </row>
    <row r="114" spans="1:8" s="26" customFormat="1" ht="17.25" customHeight="1" hidden="1">
      <c r="A114" s="16"/>
      <c r="B114" s="24" t="s">
        <v>272</v>
      </c>
      <c r="C114" s="11"/>
      <c r="D114" s="13" t="s">
        <v>106</v>
      </c>
      <c r="E114" s="3"/>
      <c r="F114" s="3">
        <f>SUM(F115:F115)</f>
        <v>0</v>
      </c>
      <c r="G114" s="3">
        <f>SUM(G115:G115)</f>
        <v>0</v>
      </c>
      <c r="H114" s="112">
        <f t="shared" si="4"/>
        <v>0</v>
      </c>
    </row>
    <row r="115" spans="1:8" s="26" customFormat="1" ht="15" customHeight="1" hidden="1">
      <c r="A115" s="17"/>
      <c r="B115" s="34"/>
      <c r="C115" s="33">
        <v>4300</v>
      </c>
      <c r="D115" s="44" t="s">
        <v>26</v>
      </c>
      <c r="E115" s="35"/>
      <c r="F115" s="35"/>
      <c r="G115" s="35"/>
      <c r="H115" s="141">
        <f t="shared" si="4"/>
        <v>0</v>
      </c>
    </row>
    <row r="116" spans="1:8" s="26" customFormat="1" ht="12.75">
      <c r="A116" s="16"/>
      <c r="B116" s="29" t="s">
        <v>260</v>
      </c>
      <c r="C116" s="11"/>
      <c r="D116" s="13" t="s">
        <v>108</v>
      </c>
      <c r="E116" s="3">
        <v>236987</v>
      </c>
      <c r="F116" s="3">
        <f>SUM(F117:F126)</f>
        <v>4860</v>
      </c>
      <c r="G116" s="3">
        <f>SUM(G117:G126)</f>
        <v>4860</v>
      </c>
      <c r="H116" s="112">
        <f t="shared" si="4"/>
        <v>236987</v>
      </c>
    </row>
    <row r="117" spans="1:8" s="26" customFormat="1" ht="23.25" customHeight="1">
      <c r="A117" s="27"/>
      <c r="B117" s="28"/>
      <c r="C117" s="33">
        <v>4010</v>
      </c>
      <c r="D117" s="159" t="s">
        <v>24</v>
      </c>
      <c r="E117" s="35">
        <v>28300</v>
      </c>
      <c r="F117" s="35">
        <v>0</v>
      </c>
      <c r="G117" s="35">
        <v>500</v>
      </c>
      <c r="H117" s="141">
        <f t="shared" si="4"/>
        <v>27800</v>
      </c>
    </row>
    <row r="118" spans="1:8" s="26" customFormat="1" ht="21.75" customHeight="1">
      <c r="A118" s="27"/>
      <c r="B118" s="30"/>
      <c r="C118" s="19">
        <v>4020</v>
      </c>
      <c r="D118" s="31" t="s">
        <v>75</v>
      </c>
      <c r="E118" s="4">
        <v>99900</v>
      </c>
      <c r="F118" s="4">
        <v>1000</v>
      </c>
      <c r="G118" s="4">
        <v>0</v>
      </c>
      <c r="H118" s="113">
        <f t="shared" si="4"/>
        <v>100900</v>
      </c>
    </row>
    <row r="119" spans="1:8" s="26" customFormat="1" ht="12.75">
      <c r="A119" s="27"/>
      <c r="B119" s="30"/>
      <c r="C119" s="33">
        <v>4040</v>
      </c>
      <c r="D119" s="44" t="s">
        <v>94</v>
      </c>
      <c r="E119" s="35">
        <v>9900</v>
      </c>
      <c r="F119" s="35">
        <v>0</v>
      </c>
      <c r="G119" s="35">
        <v>60</v>
      </c>
      <c r="H119" s="113">
        <f t="shared" si="4"/>
        <v>9840</v>
      </c>
    </row>
    <row r="120" spans="1:8" s="26" customFormat="1" ht="12.75">
      <c r="A120" s="27"/>
      <c r="B120" s="30"/>
      <c r="C120" s="33">
        <v>4110</v>
      </c>
      <c r="D120" s="44" t="s">
        <v>89</v>
      </c>
      <c r="E120" s="35">
        <v>25832</v>
      </c>
      <c r="F120" s="35">
        <v>0</v>
      </c>
      <c r="G120" s="35">
        <v>3200</v>
      </c>
      <c r="H120" s="113">
        <f t="shared" si="4"/>
        <v>22632</v>
      </c>
    </row>
    <row r="121" spans="1:8" s="26" customFormat="1" ht="12.75">
      <c r="A121" s="27"/>
      <c r="B121" s="30"/>
      <c r="C121" s="33">
        <v>4120</v>
      </c>
      <c r="D121" s="44" t="s">
        <v>27</v>
      </c>
      <c r="E121" s="35">
        <v>3583</v>
      </c>
      <c r="F121" s="35">
        <v>0</v>
      </c>
      <c r="G121" s="35">
        <v>500</v>
      </c>
      <c r="H121" s="113">
        <f t="shared" si="4"/>
        <v>3083</v>
      </c>
    </row>
    <row r="122" spans="1:8" s="26" customFormat="1" ht="12.75">
      <c r="A122" s="27"/>
      <c r="B122" s="30"/>
      <c r="C122" s="33">
        <v>4170</v>
      </c>
      <c r="D122" s="44" t="s">
        <v>23</v>
      </c>
      <c r="E122" s="35">
        <v>3000</v>
      </c>
      <c r="F122" s="35">
        <v>0</v>
      </c>
      <c r="G122" s="35">
        <v>600</v>
      </c>
      <c r="H122" s="141">
        <f t="shared" si="4"/>
        <v>2400</v>
      </c>
    </row>
    <row r="123" spans="1:8" s="26" customFormat="1" ht="22.5">
      <c r="A123" s="27"/>
      <c r="B123" s="30"/>
      <c r="C123" s="33">
        <v>4750</v>
      </c>
      <c r="D123" s="44" t="s">
        <v>102</v>
      </c>
      <c r="E123" s="35">
        <v>2500</v>
      </c>
      <c r="F123" s="35">
        <v>3860</v>
      </c>
      <c r="G123" s="35">
        <v>0</v>
      </c>
      <c r="H123" s="141">
        <f t="shared" si="4"/>
        <v>6360</v>
      </c>
    </row>
    <row r="124" spans="1:8" s="26" customFormat="1" ht="15" customHeight="1" hidden="1">
      <c r="A124" s="27"/>
      <c r="B124" s="30"/>
      <c r="C124" s="33">
        <v>4210</v>
      </c>
      <c r="D124" s="44" t="s">
        <v>29</v>
      </c>
      <c r="E124" s="35"/>
      <c r="F124" s="35"/>
      <c r="G124" s="35"/>
      <c r="H124" s="141">
        <f t="shared" si="4"/>
        <v>0</v>
      </c>
    </row>
    <row r="125" spans="1:8" s="26" customFormat="1" ht="15" customHeight="1" hidden="1">
      <c r="A125" s="27"/>
      <c r="B125" s="30"/>
      <c r="C125" s="33">
        <v>4300</v>
      </c>
      <c r="D125" s="44" t="s">
        <v>26</v>
      </c>
      <c r="E125" s="35"/>
      <c r="F125" s="35"/>
      <c r="G125" s="35"/>
      <c r="H125" s="141">
        <f t="shared" si="4"/>
        <v>0</v>
      </c>
    </row>
    <row r="126" spans="1:8" s="26" customFormat="1" ht="15" customHeight="1" hidden="1">
      <c r="A126" s="38"/>
      <c r="B126" s="135"/>
      <c r="C126" s="33">
        <v>4430</v>
      </c>
      <c r="D126" s="44" t="s">
        <v>31</v>
      </c>
      <c r="E126" s="35"/>
      <c r="F126" s="35"/>
      <c r="G126" s="35"/>
      <c r="H126" s="141">
        <f t="shared" si="4"/>
        <v>0</v>
      </c>
    </row>
    <row r="127" spans="1:8" s="32" customFormat="1" ht="16.5" customHeight="1">
      <c r="A127" s="14" t="s">
        <v>33</v>
      </c>
      <c r="B127" s="11"/>
      <c r="C127" s="11"/>
      <c r="D127" s="12" t="s">
        <v>38</v>
      </c>
      <c r="E127" s="3">
        <v>6744126</v>
      </c>
      <c r="F127" s="3">
        <f>SUM(F128,F134,F145)</f>
        <v>16550</v>
      </c>
      <c r="G127" s="3">
        <f>SUM(G128,G134,G145)</f>
        <v>0</v>
      </c>
      <c r="H127" s="112">
        <f t="shared" si="4"/>
        <v>6760676</v>
      </c>
    </row>
    <row r="128" spans="1:8" s="32" customFormat="1" ht="16.5" customHeight="1" hidden="1">
      <c r="A128" s="16"/>
      <c r="B128" s="24" t="s">
        <v>251</v>
      </c>
      <c r="C128" s="11"/>
      <c r="D128" s="13" t="s">
        <v>113</v>
      </c>
      <c r="E128" s="3"/>
      <c r="F128" s="3">
        <f>SUM(F129:F133)</f>
        <v>0</v>
      </c>
      <c r="G128" s="3">
        <f>SUM(G129:G133)</f>
        <v>0</v>
      </c>
      <c r="H128" s="112">
        <f t="shared" si="4"/>
        <v>0</v>
      </c>
    </row>
    <row r="129" spans="1:8" s="32" customFormat="1" ht="21" customHeight="1" hidden="1">
      <c r="A129" s="127"/>
      <c r="B129" s="129"/>
      <c r="C129" s="33">
        <v>3030</v>
      </c>
      <c r="D129" s="44" t="s">
        <v>64</v>
      </c>
      <c r="E129" s="35"/>
      <c r="F129" s="35"/>
      <c r="G129" s="35"/>
      <c r="H129" s="141">
        <f t="shared" si="4"/>
        <v>0</v>
      </c>
    </row>
    <row r="130" spans="1:8" s="32" customFormat="1" ht="13.5" customHeight="1" hidden="1">
      <c r="A130" s="127"/>
      <c r="B130" s="129"/>
      <c r="C130" s="33">
        <v>4210</v>
      </c>
      <c r="D130" s="44" t="s">
        <v>29</v>
      </c>
      <c r="E130" s="35"/>
      <c r="F130" s="35"/>
      <c r="G130" s="35"/>
      <c r="H130" s="141">
        <f t="shared" si="4"/>
        <v>0</v>
      </c>
    </row>
    <row r="131" spans="1:8" s="32" customFormat="1" ht="13.5" customHeight="1" hidden="1">
      <c r="A131" s="127"/>
      <c r="B131" s="129"/>
      <c r="C131" s="33">
        <v>4300</v>
      </c>
      <c r="D131" s="44" t="s">
        <v>26</v>
      </c>
      <c r="E131" s="35"/>
      <c r="F131" s="35"/>
      <c r="G131" s="35"/>
      <c r="H131" s="141">
        <f t="shared" si="4"/>
        <v>0</v>
      </c>
    </row>
    <row r="132" spans="1:8" s="32" customFormat="1" ht="21" customHeight="1" hidden="1">
      <c r="A132" s="127"/>
      <c r="B132" s="129"/>
      <c r="C132" s="33">
        <v>4370</v>
      </c>
      <c r="D132" s="44" t="s">
        <v>97</v>
      </c>
      <c r="E132" s="35"/>
      <c r="F132" s="35"/>
      <c r="G132" s="35"/>
      <c r="H132" s="141">
        <f t="shared" si="4"/>
        <v>0</v>
      </c>
    </row>
    <row r="133" spans="1:8" s="32" customFormat="1" ht="12.75" hidden="1">
      <c r="A133" s="127"/>
      <c r="B133" s="129"/>
      <c r="C133" s="33">
        <v>4420</v>
      </c>
      <c r="D133" s="31" t="s">
        <v>48</v>
      </c>
      <c r="E133" s="35"/>
      <c r="F133" s="35"/>
      <c r="G133" s="35"/>
      <c r="H133" s="141">
        <f t="shared" si="4"/>
        <v>0</v>
      </c>
    </row>
    <row r="134" spans="1:8" s="32" customFormat="1" ht="12.75">
      <c r="A134" s="17"/>
      <c r="B134" s="29" t="s">
        <v>223</v>
      </c>
      <c r="C134" s="11"/>
      <c r="D134" s="13" t="s">
        <v>40</v>
      </c>
      <c r="E134" s="3">
        <v>6120382</v>
      </c>
      <c r="F134" s="3">
        <f>SUM(F135:F144)</f>
        <v>16550</v>
      </c>
      <c r="G134" s="3">
        <f>SUM(G135:G144)</f>
        <v>0</v>
      </c>
      <c r="H134" s="112">
        <f aca="true" t="shared" si="5" ref="H134:H169">SUM(E134:F134,-IF(ISNUMBER(G134),G134,0))</f>
        <v>6136932</v>
      </c>
    </row>
    <row r="135" spans="1:8" s="32" customFormat="1" ht="12.75" hidden="1">
      <c r="A135" s="127"/>
      <c r="B135" s="148"/>
      <c r="C135" s="33">
        <v>4170</v>
      </c>
      <c r="D135" s="44" t="s">
        <v>23</v>
      </c>
      <c r="E135" s="35"/>
      <c r="F135" s="35"/>
      <c r="G135" s="35"/>
      <c r="H135" s="141">
        <f t="shared" si="5"/>
        <v>0</v>
      </c>
    </row>
    <row r="136" spans="1:8" s="32" customFormat="1" ht="12.75" hidden="1">
      <c r="A136" s="127"/>
      <c r="B136" s="129"/>
      <c r="C136" s="33">
        <v>4210</v>
      </c>
      <c r="D136" s="44" t="s">
        <v>29</v>
      </c>
      <c r="E136" s="35"/>
      <c r="F136" s="35"/>
      <c r="G136" s="35"/>
      <c r="H136" s="141">
        <f t="shared" si="5"/>
        <v>0</v>
      </c>
    </row>
    <row r="137" spans="1:8" s="32" customFormat="1" ht="12.75" hidden="1">
      <c r="A137" s="127"/>
      <c r="B137" s="129"/>
      <c r="C137" s="33">
        <v>4260</v>
      </c>
      <c r="D137" s="44" t="s">
        <v>51</v>
      </c>
      <c r="E137" s="35"/>
      <c r="F137" s="35"/>
      <c r="G137" s="35"/>
      <c r="H137" s="141">
        <f t="shared" si="5"/>
        <v>0</v>
      </c>
    </row>
    <row r="138" spans="1:8" s="32" customFormat="1" ht="12.75" hidden="1">
      <c r="A138" s="127"/>
      <c r="B138" s="129"/>
      <c r="C138" s="33">
        <v>4270</v>
      </c>
      <c r="D138" s="44" t="s">
        <v>25</v>
      </c>
      <c r="E138" s="35"/>
      <c r="F138" s="35"/>
      <c r="G138" s="35"/>
      <c r="H138" s="141">
        <f t="shared" si="5"/>
        <v>0</v>
      </c>
    </row>
    <row r="139" spans="1:8" s="32" customFormat="1" ht="12.75" hidden="1">
      <c r="A139" s="127"/>
      <c r="B139" s="129"/>
      <c r="C139" s="33">
        <v>4300</v>
      </c>
      <c r="D139" s="44" t="s">
        <v>26</v>
      </c>
      <c r="E139" s="35"/>
      <c r="F139" s="35"/>
      <c r="G139" s="35"/>
      <c r="H139" s="141">
        <f t="shared" si="5"/>
        <v>0</v>
      </c>
    </row>
    <row r="140" spans="1:8" s="32" customFormat="1" ht="21.75" customHeight="1" hidden="1">
      <c r="A140" s="127"/>
      <c r="B140" s="129"/>
      <c r="C140" s="33">
        <v>4370</v>
      </c>
      <c r="D140" s="44" t="s">
        <v>97</v>
      </c>
      <c r="E140" s="35"/>
      <c r="F140" s="35"/>
      <c r="G140" s="35"/>
      <c r="H140" s="141">
        <f t="shared" si="5"/>
        <v>0</v>
      </c>
    </row>
    <row r="141" spans="1:8" s="119" customFormat="1" ht="12.75" hidden="1">
      <c r="A141" s="155"/>
      <c r="B141" s="153"/>
      <c r="C141" s="33">
        <v>4420</v>
      </c>
      <c r="D141" s="31" t="s">
        <v>48</v>
      </c>
      <c r="E141" s="35"/>
      <c r="F141" s="35"/>
      <c r="G141" s="35"/>
      <c r="H141" s="141">
        <f t="shared" si="5"/>
        <v>0</v>
      </c>
    </row>
    <row r="142" spans="1:8" s="119" customFormat="1" ht="12.75">
      <c r="A142" s="155"/>
      <c r="B142" s="153"/>
      <c r="C142" s="33">
        <v>4510</v>
      </c>
      <c r="D142" s="44" t="s">
        <v>130</v>
      </c>
      <c r="E142" s="35">
        <v>0</v>
      </c>
      <c r="F142" s="35">
        <v>3850</v>
      </c>
      <c r="G142" s="35">
        <v>0</v>
      </c>
      <c r="H142" s="141">
        <f t="shared" si="5"/>
        <v>3850</v>
      </c>
    </row>
    <row r="143" spans="1:8" s="119" customFormat="1" ht="22.5">
      <c r="A143" s="155"/>
      <c r="B143" s="153"/>
      <c r="C143" s="33">
        <v>4750</v>
      </c>
      <c r="D143" s="44" t="s">
        <v>102</v>
      </c>
      <c r="E143" s="35">
        <v>98763</v>
      </c>
      <c r="F143" s="35">
        <v>12700</v>
      </c>
      <c r="G143" s="35">
        <v>0</v>
      </c>
      <c r="H143" s="141">
        <f t="shared" si="5"/>
        <v>111463</v>
      </c>
    </row>
    <row r="144" spans="1:8" s="119" customFormat="1" ht="22.5" hidden="1">
      <c r="A144" s="156"/>
      <c r="B144" s="154"/>
      <c r="C144" s="19">
        <v>6060</v>
      </c>
      <c r="D144" s="31" t="s">
        <v>28</v>
      </c>
      <c r="E144" s="4"/>
      <c r="F144" s="4"/>
      <c r="G144" s="4"/>
      <c r="H144" s="113">
        <f>SUM(E144:F144,-IF(ISNUMBER(G144),G144,0))</f>
        <v>0</v>
      </c>
    </row>
    <row r="145" spans="1:8" s="32" customFormat="1" ht="22.5" hidden="1">
      <c r="A145" s="17"/>
      <c r="B145" s="29" t="s">
        <v>280</v>
      </c>
      <c r="C145" s="11"/>
      <c r="D145" s="13" t="s">
        <v>121</v>
      </c>
      <c r="E145" s="3"/>
      <c r="F145" s="3">
        <f>SUM(F146:F147)</f>
        <v>0</v>
      </c>
      <c r="G145" s="3">
        <f>SUM(G146:G147)</f>
        <v>0</v>
      </c>
      <c r="H145" s="112">
        <f>SUM(E145:F145,-IF(ISNUMBER(G145),G145,0))</f>
        <v>0</v>
      </c>
    </row>
    <row r="146" spans="1:8" s="32" customFormat="1" ht="12.75" hidden="1">
      <c r="A146" s="127"/>
      <c r="B146" s="148"/>
      <c r="C146" s="33">
        <v>4210</v>
      </c>
      <c r="D146" s="44" t="s">
        <v>29</v>
      </c>
      <c r="E146" s="35"/>
      <c r="F146" s="35"/>
      <c r="G146" s="35"/>
      <c r="H146" s="141">
        <f>SUM(E146:F146,-IF(ISNUMBER(G146),G146,0))</f>
        <v>0</v>
      </c>
    </row>
    <row r="147" spans="1:8" s="32" customFormat="1" ht="12.75" hidden="1">
      <c r="A147" s="147"/>
      <c r="B147" s="149"/>
      <c r="C147" s="33">
        <v>4300</v>
      </c>
      <c r="D147" s="44" t="s">
        <v>26</v>
      </c>
      <c r="E147" s="35"/>
      <c r="F147" s="35"/>
      <c r="G147" s="35"/>
      <c r="H147" s="141">
        <f>SUM(E147:F147,-IF(ISNUMBER(G147),G147,0))</f>
        <v>0</v>
      </c>
    </row>
    <row r="148" spans="1:8" s="119" customFormat="1" ht="38.25">
      <c r="A148" s="14" t="s">
        <v>227</v>
      </c>
      <c r="B148" s="11"/>
      <c r="C148" s="11"/>
      <c r="D148" s="121" t="s">
        <v>42</v>
      </c>
      <c r="E148" s="3">
        <v>2719116</v>
      </c>
      <c r="F148" s="3">
        <f>SUM(F149,F164)</f>
        <v>10000</v>
      </c>
      <c r="G148" s="3">
        <f>SUM(G149,G164)</f>
        <v>10000</v>
      </c>
      <c r="H148" s="112">
        <f t="shared" si="5"/>
        <v>2719116</v>
      </c>
    </row>
    <row r="149" spans="1:8" s="119" customFormat="1" ht="22.5">
      <c r="A149" s="16"/>
      <c r="B149" s="14" t="s">
        <v>224</v>
      </c>
      <c r="C149" s="11"/>
      <c r="D149" s="13" t="s">
        <v>43</v>
      </c>
      <c r="E149" s="3">
        <v>2687316</v>
      </c>
      <c r="F149" s="3">
        <f>SUM(F150,F151,F152,F155,F156,F157,F158,F160,F162)</f>
        <v>10000</v>
      </c>
      <c r="G149" s="3">
        <f>SUM(G150,G151,G152,G155,G156,G157,G158,G160,G162)</f>
        <v>0</v>
      </c>
      <c r="H149" s="112">
        <f t="shared" si="5"/>
        <v>2697316</v>
      </c>
    </row>
    <row r="150" spans="1:8" s="119" customFormat="1" ht="33.75" hidden="1">
      <c r="A150" s="128"/>
      <c r="B150" s="152"/>
      <c r="C150" s="33">
        <v>3070</v>
      </c>
      <c r="D150" s="44" t="s">
        <v>84</v>
      </c>
      <c r="E150" s="35"/>
      <c r="F150" s="35"/>
      <c r="G150" s="35"/>
      <c r="H150" s="141">
        <f t="shared" si="5"/>
        <v>0</v>
      </c>
    </row>
    <row r="151" spans="1:8" s="119" customFormat="1" ht="22.5" hidden="1">
      <c r="A151" s="128"/>
      <c r="B151" s="130"/>
      <c r="C151" s="33">
        <v>4010</v>
      </c>
      <c r="D151" s="44" t="s">
        <v>24</v>
      </c>
      <c r="E151" s="35"/>
      <c r="F151" s="35"/>
      <c r="G151" s="35"/>
      <c r="H151" s="141">
        <f t="shared" si="5"/>
        <v>0</v>
      </c>
    </row>
    <row r="152" spans="1:8" s="119" customFormat="1" ht="27" customHeight="1" hidden="1">
      <c r="A152" s="128"/>
      <c r="B152" s="130"/>
      <c r="C152" s="33">
        <v>4050</v>
      </c>
      <c r="D152" s="44" t="s">
        <v>126</v>
      </c>
      <c r="E152" s="35"/>
      <c r="F152" s="35"/>
      <c r="G152" s="35"/>
      <c r="H152" s="141">
        <f aca="true" t="shared" si="6" ref="H152:H162">SUM(E152:F152,-IF(ISNUMBER(G152),G152,0))</f>
        <v>0</v>
      </c>
    </row>
    <row r="153" spans="1:8" s="119" customFormat="1" ht="45" hidden="1">
      <c r="A153" s="27"/>
      <c r="B153" s="30"/>
      <c r="C153" s="19">
        <v>4080</v>
      </c>
      <c r="D153" s="31" t="s">
        <v>233</v>
      </c>
      <c r="E153" s="4"/>
      <c r="F153" s="4"/>
      <c r="G153" s="4"/>
      <c r="H153" s="113">
        <f t="shared" si="6"/>
        <v>0</v>
      </c>
    </row>
    <row r="154" spans="1:8" s="119" customFormat="1" ht="33.75" hidden="1">
      <c r="A154" s="128"/>
      <c r="B154" s="130"/>
      <c r="C154" s="125">
        <v>4060</v>
      </c>
      <c r="D154" s="44" t="s">
        <v>65</v>
      </c>
      <c r="E154" s="35"/>
      <c r="F154" s="35"/>
      <c r="G154" s="35"/>
      <c r="H154" s="141">
        <f t="shared" si="6"/>
        <v>0</v>
      </c>
    </row>
    <row r="155" spans="1:8" s="119" customFormat="1" ht="12.75">
      <c r="A155" s="128"/>
      <c r="B155" s="130"/>
      <c r="C155" s="11">
        <v>4210</v>
      </c>
      <c r="D155" s="44" t="s">
        <v>29</v>
      </c>
      <c r="E155" s="35">
        <v>193010</v>
      </c>
      <c r="F155" s="35">
        <v>10000</v>
      </c>
      <c r="G155" s="35">
        <v>0</v>
      </c>
      <c r="H155" s="141">
        <f t="shared" si="6"/>
        <v>203010</v>
      </c>
    </row>
    <row r="156" spans="1:8" s="119" customFormat="1" ht="12.75" hidden="1">
      <c r="A156" s="128"/>
      <c r="B156" s="130"/>
      <c r="C156" s="25">
        <v>4260</v>
      </c>
      <c r="D156" s="44" t="s">
        <v>51</v>
      </c>
      <c r="E156" s="35"/>
      <c r="F156" s="35"/>
      <c r="G156" s="35"/>
      <c r="H156" s="141">
        <f t="shared" si="6"/>
        <v>0</v>
      </c>
    </row>
    <row r="157" spans="1:8" s="119" customFormat="1" ht="17.25" customHeight="1" hidden="1">
      <c r="A157" s="128"/>
      <c r="B157" s="130"/>
      <c r="C157" s="25">
        <v>4270</v>
      </c>
      <c r="D157" s="44" t="s">
        <v>25</v>
      </c>
      <c r="E157" s="4"/>
      <c r="F157" s="4"/>
      <c r="G157" s="4"/>
      <c r="H157" s="113">
        <f t="shared" si="6"/>
        <v>0</v>
      </c>
    </row>
    <row r="158" spans="1:8" s="119" customFormat="1" ht="17.25" customHeight="1" hidden="1">
      <c r="A158" s="128"/>
      <c r="B158" s="130"/>
      <c r="C158" s="25">
        <v>4300</v>
      </c>
      <c r="D158" s="44" t="s">
        <v>26</v>
      </c>
      <c r="E158" s="4"/>
      <c r="F158" s="4"/>
      <c r="G158" s="4"/>
      <c r="H158" s="113">
        <f t="shared" si="6"/>
        <v>0</v>
      </c>
    </row>
    <row r="159" spans="1:8" s="119" customFormat="1" ht="33.75" hidden="1">
      <c r="A159" s="128"/>
      <c r="B159" s="130"/>
      <c r="C159" s="25">
        <v>4360</v>
      </c>
      <c r="D159" s="44" t="s">
        <v>96</v>
      </c>
      <c r="E159" s="4"/>
      <c r="F159" s="4"/>
      <c r="G159" s="4"/>
      <c r="H159" s="113">
        <f t="shared" si="6"/>
        <v>0</v>
      </c>
    </row>
    <row r="160" spans="1:8" s="119" customFormat="1" ht="24.75" customHeight="1" hidden="1">
      <c r="A160" s="128"/>
      <c r="B160" s="130"/>
      <c r="C160" s="25">
        <v>4370</v>
      </c>
      <c r="D160" s="44" t="s">
        <v>97</v>
      </c>
      <c r="E160" s="4"/>
      <c r="F160" s="4"/>
      <c r="G160" s="4"/>
      <c r="H160" s="113">
        <f t="shared" si="6"/>
        <v>0</v>
      </c>
    </row>
    <row r="161" spans="1:8" s="119" customFormat="1" ht="17.25" customHeight="1" hidden="1">
      <c r="A161" s="128"/>
      <c r="B161" s="130"/>
      <c r="C161" s="25">
        <v>4430</v>
      </c>
      <c r="D161" s="44" t="s">
        <v>31</v>
      </c>
      <c r="E161" s="4"/>
      <c r="F161" s="4"/>
      <c r="G161" s="4"/>
      <c r="H161" s="113">
        <f t="shared" si="6"/>
        <v>0</v>
      </c>
    </row>
    <row r="162" spans="1:8" s="119" customFormat="1" ht="22.5" hidden="1">
      <c r="A162" s="128"/>
      <c r="B162" s="130"/>
      <c r="C162" s="25">
        <v>6060</v>
      </c>
      <c r="D162" s="44" t="s">
        <v>28</v>
      </c>
      <c r="E162" s="4"/>
      <c r="F162" s="4"/>
      <c r="G162" s="4"/>
      <c r="H162" s="113">
        <f t="shared" si="6"/>
        <v>0</v>
      </c>
    </row>
    <row r="163" spans="1:8" s="119" customFormat="1" ht="33.75" hidden="1">
      <c r="A163" s="128"/>
      <c r="B163" s="138"/>
      <c r="C163" s="25">
        <v>4740</v>
      </c>
      <c r="D163" s="44" t="s">
        <v>101</v>
      </c>
      <c r="E163" s="4"/>
      <c r="F163" s="4"/>
      <c r="G163" s="4"/>
      <c r="H163" s="113">
        <f t="shared" si="5"/>
        <v>0</v>
      </c>
    </row>
    <row r="164" spans="1:8" s="32" customFormat="1" ht="12.75">
      <c r="A164" s="17"/>
      <c r="B164" s="14" t="s">
        <v>232</v>
      </c>
      <c r="C164" s="11"/>
      <c r="D164" s="13" t="s">
        <v>131</v>
      </c>
      <c r="E164" s="3">
        <v>26800</v>
      </c>
      <c r="F164" s="3">
        <f>SUM(F165:F169)</f>
        <v>0</v>
      </c>
      <c r="G164" s="3">
        <f>SUM(G165:G169)</f>
        <v>10000</v>
      </c>
      <c r="H164" s="112">
        <f t="shared" si="5"/>
        <v>16800</v>
      </c>
    </row>
    <row r="165" spans="1:8" s="32" customFormat="1" ht="12.75" hidden="1">
      <c r="A165" s="17"/>
      <c r="B165" s="34"/>
      <c r="C165" s="19">
        <v>4210</v>
      </c>
      <c r="D165" s="31" t="s">
        <v>29</v>
      </c>
      <c r="E165" s="35"/>
      <c r="F165" s="35"/>
      <c r="G165" s="35"/>
      <c r="H165" s="141">
        <f t="shared" si="5"/>
        <v>0</v>
      </c>
    </row>
    <row r="166" spans="1:8" s="32" customFormat="1" ht="12.75" hidden="1">
      <c r="A166" s="17"/>
      <c r="B166" s="34"/>
      <c r="C166" s="19">
        <v>4300</v>
      </c>
      <c r="D166" s="31" t="s">
        <v>26</v>
      </c>
      <c r="E166" s="35"/>
      <c r="F166" s="35"/>
      <c r="G166" s="35"/>
      <c r="H166" s="141">
        <f t="shared" si="5"/>
        <v>0</v>
      </c>
    </row>
    <row r="167" spans="1:8" s="32" customFormat="1" ht="22.5">
      <c r="A167" s="17"/>
      <c r="B167" s="34"/>
      <c r="C167" s="33">
        <v>6060</v>
      </c>
      <c r="D167" s="44" t="s">
        <v>28</v>
      </c>
      <c r="E167" s="35">
        <v>10000</v>
      </c>
      <c r="F167" s="35">
        <v>0</v>
      </c>
      <c r="G167" s="35">
        <v>10000</v>
      </c>
      <c r="H167" s="141">
        <f t="shared" si="5"/>
        <v>0</v>
      </c>
    </row>
    <row r="168" spans="1:8" s="32" customFormat="1" ht="33.75" hidden="1">
      <c r="A168" s="17"/>
      <c r="B168" s="34"/>
      <c r="C168" s="33">
        <v>4740</v>
      </c>
      <c r="D168" s="44" t="s">
        <v>101</v>
      </c>
      <c r="E168" s="35"/>
      <c r="F168" s="35"/>
      <c r="G168" s="35"/>
      <c r="H168" s="141">
        <f t="shared" si="5"/>
        <v>0</v>
      </c>
    </row>
    <row r="169" spans="1:8" s="32" customFormat="1" ht="22.5" hidden="1">
      <c r="A169" s="18"/>
      <c r="B169" s="34"/>
      <c r="C169" s="33">
        <v>4750</v>
      </c>
      <c r="D169" s="44" t="s">
        <v>102</v>
      </c>
      <c r="E169" s="35"/>
      <c r="F169" s="35"/>
      <c r="G169" s="35"/>
      <c r="H169" s="141">
        <f t="shared" si="5"/>
        <v>0</v>
      </c>
    </row>
    <row r="170" spans="1:8" s="26" customFormat="1" ht="25.5">
      <c r="A170" s="28" t="s">
        <v>308</v>
      </c>
      <c r="B170" s="11"/>
      <c r="C170" s="11"/>
      <c r="D170" s="12" t="s">
        <v>133</v>
      </c>
      <c r="E170" s="3">
        <v>1476594</v>
      </c>
      <c r="F170" s="3">
        <f>SUM(F171)</f>
        <v>0</v>
      </c>
      <c r="G170" s="3">
        <f>SUM(G171)</f>
        <v>150000</v>
      </c>
      <c r="H170" s="112">
        <f>SUM(E170:F170,-IF(ISNUMBER(G170),G170,0))</f>
        <v>1326594</v>
      </c>
    </row>
    <row r="171" spans="1:8" s="26" customFormat="1" ht="33.75">
      <c r="A171" s="160"/>
      <c r="B171" s="24" t="s">
        <v>309</v>
      </c>
      <c r="C171" s="11"/>
      <c r="D171" s="13" t="s">
        <v>137</v>
      </c>
      <c r="E171" s="3">
        <v>150000</v>
      </c>
      <c r="F171" s="3">
        <f>SUM(F172)</f>
        <v>0</v>
      </c>
      <c r="G171" s="3">
        <f>SUM(G172)</f>
        <v>150000</v>
      </c>
      <c r="H171" s="112">
        <f>SUM(E171:F171,-IF(ISNUMBER(G171),G171,0))</f>
        <v>0</v>
      </c>
    </row>
    <row r="172" spans="1:8" s="26" customFormat="1" ht="15.75" customHeight="1">
      <c r="A172" s="11">
        <v>757</v>
      </c>
      <c r="B172" s="24" t="s">
        <v>309</v>
      </c>
      <c r="C172" s="19">
        <v>8020</v>
      </c>
      <c r="D172" s="31" t="s">
        <v>76</v>
      </c>
      <c r="E172" s="4">
        <v>150000</v>
      </c>
      <c r="F172" s="4">
        <v>0</v>
      </c>
      <c r="G172" s="4">
        <v>150000</v>
      </c>
      <c r="H172" s="113">
        <f>SUM(E172:F172,-IF(ISNUMBER(G172),G172,0))</f>
        <v>0</v>
      </c>
    </row>
    <row r="173" spans="1:8" s="26" customFormat="1" ht="16.5" customHeight="1">
      <c r="A173" s="14" t="s">
        <v>18</v>
      </c>
      <c r="B173" s="11"/>
      <c r="C173" s="11"/>
      <c r="D173" s="12" t="s">
        <v>19</v>
      </c>
      <c r="E173" s="3">
        <v>24422498</v>
      </c>
      <c r="F173" s="3">
        <f>SUM(F192,F208,F216,F245,F267)</f>
        <v>369952</v>
      </c>
      <c r="G173" s="3">
        <f>SUM(G192,G208,G216,G245,G267)</f>
        <v>49870</v>
      </c>
      <c r="H173" s="112">
        <f aca="true" t="shared" si="7" ref="H173:H192">SUM(E173:F173,-IF(ISNUMBER(G173),G173,0))</f>
        <v>24742580</v>
      </c>
    </row>
    <row r="174" spans="1:8" s="26" customFormat="1" ht="16.5" customHeight="1" hidden="1">
      <c r="A174" s="114"/>
      <c r="B174" s="24" t="s">
        <v>262</v>
      </c>
      <c r="C174" s="11"/>
      <c r="D174" s="13" t="s">
        <v>142</v>
      </c>
      <c r="E174" s="3"/>
      <c r="F174" s="3">
        <f>SUM(F175:F177)</f>
        <v>0</v>
      </c>
      <c r="G174" s="3">
        <f>SUM(G175:G177)</f>
        <v>0</v>
      </c>
      <c r="H174" s="112">
        <f t="shared" si="7"/>
        <v>0</v>
      </c>
    </row>
    <row r="175" spans="1:8" s="26" customFormat="1" ht="22.5" hidden="1">
      <c r="A175" s="147"/>
      <c r="B175" s="149"/>
      <c r="C175" s="19">
        <v>4010</v>
      </c>
      <c r="D175" s="44" t="s">
        <v>24</v>
      </c>
      <c r="E175" s="4"/>
      <c r="F175" s="4"/>
      <c r="G175" s="4"/>
      <c r="H175" s="113">
        <f t="shared" si="7"/>
        <v>0</v>
      </c>
    </row>
    <row r="176" spans="1:8" s="26" customFormat="1" ht="12.75" hidden="1">
      <c r="A176" s="16">
        <v>801</v>
      </c>
      <c r="B176" s="29" t="s">
        <v>262</v>
      </c>
      <c r="C176" s="25">
        <v>4110</v>
      </c>
      <c r="D176" s="133" t="s">
        <v>89</v>
      </c>
      <c r="E176" s="157"/>
      <c r="F176" s="157"/>
      <c r="G176" s="157"/>
      <c r="H176" s="158">
        <f t="shared" si="7"/>
        <v>0</v>
      </c>
    </row>
    <row r="177" spans="1:8" s="26" customFormat="1" ht="12.75" hidden="1">
      <c r="A177" s="114"/>
      <c r="B177" s="148"/>
      <c r="C177" s="19">
        <v>4120</v>
      </c>
      <c r="D177" s="31" t="s">
        <v>27</v>
      </c>
      <c r="E177" s="4"/>
      <c r="F177" s="4"/>
      <c r="G177" s="4"/>
      <c r="H177" s="113">
        <f t="shared" si="7"/>
        <v>0</v>
      </c>
    </row>
    <row r="178" spans="1:8" s="32" customFormat="1" ht="12.75" hidden="1">
      <c r="A178" s="17"/>
      <c r="B178" s="24" t="s">
        <v>290</v>
      </c>
      <c r="C178" s="11"/>
      <c r="D178" s="13" t="s">
        <v>81</v>
      </c>
      <c r="E178" s="3"/>
      <c r="F178" s="3">
        <f>SUM(F179:F184)</f>
        <v>0</v>
      </c>
      <c r="G178" s="3">
        <f>SUM(G179:G184)</f>
        <v>0</v>
      </c>
      <c r="H178" s="112">
        <f t="shared" si="7"/>
        <v>0</v>
      </c>
    </row>
    <row r="179" spans="1:8" s="32" customFormat="1" ht="22.5" hidden="1">
      <c r="A179" s="17"/>
      <c r="B179" s="34"/>
      <c r="C179" s="19">
        <v>4010</v>
      </c>
      <c r="D179" s="31" t="s">
        <v>24</v>
      </c>
      <c r="E179" s="146"/>
      <c r="F179" s="146"/>
      <c r="G179" s="146"/>
      <c r="H179" s="113">
        <f t="shared" si="7"/>
        <v>0</v>
      </c>
    </row>
    <row r="180" spans="1:8" s="32" customFormat="1" ht="12.75" hidden="1">
      <c r="A180" s="17"/>
      <c r="B180" s="34"/>
      <c r="C180" s="19">
        <v>4110</v>
      </c>
      <c r="D180" s="31" t="s">
        <v>89</v>
      </c>
      <c r="E180" s="4"/>
      <c r="F180" s="4"/>
      <c r="G180" s="4"/>
      <c r="H180" s="113">
        <f t="shared" si="7"/>
        <v>0</v>
      </c>
    </row>
    <row r="181" spans="1:8" s="32" customFormat="1" ht="12.75" hidden="1">
      <c r="A181" s="17"/>
      <c r="B181" s="34"/>
      <c r="C181" s="19">
        <v>4120</v>
      </c>
      <c r="D181" s="31" t="s">
        <v>27</v>
      </c>
      <c r="E181" s="4"/>
      <c r="F181" s="4"/>
      <c r="G181" s="4"/>
      <c r="H181" s="113">
        <f t="shared" si="7"/>
        <v>0</v>
      </c>
    </row>
    <row r="182" spans="1:8" s="32" customFormat="1" ht="22.5" hidden="1">
      <c r="A182" s="127"/>
      <c r="B182" s="129"/>
      <c r="C182" s="33">
        <v>4390</v>
      </c>
      <c r="D182" s="44" t="s">
        <v>116</v>
      </c>
      <c r="E182" s="35"/>
      <c r="F182" s="35"/>
      <c r="G182" s="35"/>
      <c r="H182" s="141">
        <f t="shared" si="7"/>
        <v>0</v>
      </c>
    </row>
    <row r="183" spans="1:8" s="32" customFormat="1" ht="22.5" hidden="1">
      <c r="A183" s="17"/>
      <c r="B183" s="34"/>
      <c r="C183" s="19">
        <v>4440</v>
      </c>
      <c r="D183" s="31" t="s">
        <v>117</v>
      </c>
      <c r="E183" s="4"/>
      <c r="F183" s="4"/>
      <c r="G183" s="4"/>
      <c r="H183" s="113">
        <f t="shared" si="7"/>
        <v>0</v>
      </c>
    </row>
    <row r="184" spans="1:8" s="32" customFormat="1" ht="33.75" hidden="1">
      <c r="A184" s="17"/>
      <c r="B184" s="34"/>
      <c r="C184" s="19">
        <v>4740</v>
      </c>
      <c r="D184" s="44" t="s">
        <v>101</v>
      </c>
      <c r="E184" s="4"/>
      <c r="F184" s="4"/>
      <c r="G184" s="4"/>
      <c r="H184" s="113">
        <f t="shared" si="7"/>
        <v>0</v>
      </c>
    </row>
    <row r="185" spans="1:8" s="26" customFormat="1" ht="16.5" customHeight="1" hidden="1">
      <c r="A185" s="127"/>
      <c r="B185" s="24" t="s">
        <v>263</v>
      </c>
      <c r="C185" s="11"/>
      <c r="D185" s="13" t="s">
        <v>53</v>
      </c>
      <c r="E185" s="3"/>
      <c r="F185" s="3">
        <f>SUM(F186:F191)</f>
        <v>0</v>
      </c>
      <c r="G185" s="3">
        <f>SUM(G186)</f>
        <v>0</v>
      </c>
      <c r="H185" s="112">
        <f t="shared" si="7"/>
        <v>0</v>
      </c>
    </row>
    <row r="186" spans="1:8" s="26" customFormat="1" ht="22.5" hidden="1">
      <c r="A186" s="127"/>
      <c r="B186" s="129"/>
      <c r="C186" s="19">
        <v>4010</v>
      </c>
      <c r="D186" s="44" t="s">
        <v>24</v>
      </c>
      <c r="E186" s="4"/>
      <c r="F186" s="4"/>
      <c r="G186" s="4"/>
      <c r="H186" s="113">
        <f t="shared" si="7"/>
        <v>0</v>
      </c>
    </row>
    <row r="187" spans="1:8" s="26" customFormat="1" ht="12.75" hidden="1">
      <c r="A187" s="127"/>
      <c r="B187" s="129"/>
      <c r="C187" s="19">
        <v>4110</v>
      </c>
      <c r="D187" s="44" t="s">
        <v>89</v>
      </c>
      <c r="E187" s="4"/>
      <c r="F187" s="4"/>
      <c r="G187" s="4"/>
      <c r="H187" s="113">
        <f t="shared" si="7"/>
        <v>0</v>
      </c>
    </row>
    <row r="188" spans="1:8" s="26" customFormat="1" ht="12.75" hidden="1">
      <c r="A188" s="127"/>
      <c r="B188" s="129"/>
      <c r="C188" s="19">
        <v>4120</v>
      </c>
      <c r="D188" s="44" t="s">
        <v>27</v>
      </c>
      <c r="E188" s="4"/>
      <c r="F188" s="4"/>
      <c r="G188" s="4"/>
      <c r="H188" s="113">
        <f t="shared" si="7"/>
        <v>0</v>
      </c>
    </row>
    <row r="189" spans="1:8" s="26" customFormat="1" ht="12.75" hidden="1">
      <c r="A189" s="127"/>
      <c r="B189" s="129"/>
      <c r="C189" s="19">
        <v>4260</v>
      </c>
      <c r="D189" s="44" t="s">
        <v>51</v>
      </c>
      <c r="E189" s="4"/>
      <c r="F189" s="4"/>
      <c r="G189" s="4"/>
      <c r="H189" s="113">
        <f t="shared" si="7"/>
        <v>0</v>
      </c>
    </row>
    <row r="190" spans="1:8" s="26" customFormat="1" ht="12.75" hidden="1">
      <c r="A190" s="127"/>
      <c r="B190" s="129"/>
      <c r="C190" s="19">
        <v>4300</v>
      </c>
      <c r="D190" s="44" t="s">
        <v>26</v>
      </c>
      <c r="E190" s="4"/>
      <c r="F190" s="4"/>
      <c r="G190" s="4"/>
      <c r="H190" s="113">
        <f t="shared" si="7"/>
        <v>0</v>
      </c>
    </row>
    <row r="191" spans="1:8" s="26" customFormat="1" ht="33.75" hidden="1">
      <c r="A191" s="127"/>
      <c r="B191" s="129"/>
      <c r="C191" s="19">
        <v>4360</v>
      </c>
      <c r="D191" s="44" t="s">
        <v>96</v>
      </c>
      <c r="E191" s="4"/>
      <c r="F191" s="4"/>
      <c r="G191" s="4"/>
      <c r="H191" s="113">
        <f t="shared" si="7"/>
        <v>0</v>
      </c>
    </row>
    <row r="192" spans="1:8" s="26" customFormat="1" ht="16.5" customHeight="1">
      <c r="A192" s="114"/>
      <c r="B192" s="24" t="s">
        <v>241</v>
      </c>
      <c r="C192" s="11"/>
      <c r="D192" s="13" t="s">
        <v>145</v>
      </c>
      <c r="E192" s="3">
        <v>6304654</v>
      </c>
      <c r="F192" s="3">
        <f>SUM(F193:F207)</f>
        <v>38442</v>
      </c>
      <c r="G192" s="3">
        <f>SUM(G193:G207)</f>
        <v>7255</v>
      </c>
      <c r="H192" s="112">
        <f t="shared" si="7"/>
        <v>6335841</v>
      </c>
    </row>
    <row r="193" spans="1:8" s="26" customFormat="1" ht="24" customHeight="1" hidden="1">
      <c r="A193" s="127"/>
      <c r="B193" s="129"/>
      <c r="C193" s="19">
        <v>3020</v>
      </c>
      <c r="D193" s="44" t="s">
        <v>66</v>
      </c>
      <c r="E193" s="4"/>
      <c r="F193" s="4"/>
      <c r="G193" s="4"/>
      <c r="H193" s="113">
        <f aca="true" t="shared" si="8" ref="H193:H199">SUM(E193:F193,-IF(ISNUMBER(G193),G193,0))</f>
        <v>0</v>
      </c>
    </row>
    <row r="194" spans="1:8" s="26" customFormat="1" ht="23.25" customHeight="1" hidden="1">
      <c r="A194" s="127"/>
      <c r="B194" s="129"/>
      <c r="C194" s="19">
        <v>4010</v>
      </c>
      <c r="D194" s="44" t="s">
        <v>24</v>
      </c>
      <c r="E194" s="4"/>
      <c r="F194" s="4"/>
      <c r="G194" s="4"/>
      <c r="H194" s="113">
        <f t="shared" si="8"/>
        <v>0</v>
      </c>
    </row>
    <row r="195" spans="1:8" s="26" customFormat="1" ht="16.5" customHeight="1" hidden="1">
      <c r="A195" s="127"/>
      <c r="B195" s="129"/>
      <c r="C195" s="19">
        <v>4110</v>
      </c>
      <c r="D195" s="44" t="s">
        <v>89</v>
      </c>
      <c r="E195" s="4"/>
      <c r="F195" s="4"/>
      <c r="G195" s="4"/>
      <c r="H195" s="113">
        <f t="shared" si="8"/>
        <v>0</v>
      </c>
    </row>
    <row r="196" spans="1:8" s="26" customFormat="1" ht="16.5" customHeight="1" hidden="1">
      <c r="A196" s="127"/>
      <c r="B196" s="129"/>
      <c r="C196" s="19">
        <v>4120</v>
      </c>
      <c r="D196" s="44" t="s">
        <v>27</v>
      </c>
      <c r="E196" s="4"/>
      <c r="F196" s="4"/>
      <c r="G196" s="4"/>
      <c r="H196" s="113">
        <f t="shared" si="8"/>
        <v>0</v>
      </c>
    </row>
    <row r="197" spans="1:8" s="26" customFormat="1" ht="16.5" customHeight="1">
      <c r="A197" s="127"/>
      <c r="B197" s="129"/>
      <c r="C197" s="19">
        <v>4210</v>
      </c>
      <c r="D197" s="44" t="s">
        <v>29</v>
      </c>
      <c r="E197" s="4">
        <v>312455</v>
      </c>
      <c r="F197" s="4">
        <v>18500</v>
      </c>
      <c r="G197" s="4">
        <v>0</v>
      </c>
      <c r="H197" s="113">
        <f t="shared" si="8"/>
        <v>330955</v>
      </c>
    </row>
    <row r="198" spans="1:8" s="26" customFormat="1" ht="22.5">
      <c r="A198" s="127"/>
      <c r="B198" s="129"/>
      <c r="C198" s="19">
        <v>4240</v>
      </c>
      <c r="D198" s="44" t="s">
        <v>69</v>
      </c>
      <c r="E198" s="4">
        <v>14659</v>
      </c>
      <c r="F198" s="4">
        <v>19271</v>
      </c>
      <c r="G198" s="4">
        <v>0</v>
      </c>
      <c r="H198" s="113">
        <f t="shared" si="8"/>
        <v>33930</v>
      </c>
    </row>
    <row r="199" spans="1:8" s="26" customFormat="1" ht="16.5" customHeight="1">
      <c r="A199" s="127"/>
      <c r="B199" s="129"/>
      <c r="C199" s="19">
        <v>4260</v>
      </c>
      <c r="D199" s="44" t="s">
        <v>51</v>
      </c>
      <c r="E199" s="4">
        <v>219362</v>
      </c>
      <c r="F199" s="4">
        <v>0</v>
      </c>
      <c r="G199" s="4">
        <v>7255</v>
      </c>
      <c r="H199" s="113">
        <f t="shared" si="8"/>
        <v>212107</v>
      </c>
    </row>
    <row r="200" spans="1:8" s="26" customFormat="1" ht="16.5" customHeight="1">
      <c r="A200" s="127"/>
      <c r="B200" s="129"/>
      <c r="C200" s="19">
        <v>4300</v>
      </c>
      <c r="D200" s="44" t="s">
        <v>26</v>
      </c>
      <c r="E200" s="4">
        <v>40321</v>
      </c>
      <c r="F200" s="4">
        <v>671</v>
      </c>
      <c r="G200" s="4">
        <v>0</v>
      </c>
      <c r="H200" s="113">
        <f aca="true" t="shared" si="9" ref="H200:H217">SUM(E200:F200,-IF(ISNUMBER(G200),G200,0))</f>
        <v>40992</v>
      </c>
    </row>
    <row r="201" spans="1:8" s="26" customFormat="1" ht="16.5" customHeight="1" hidden="1">
      <c r="A201" s="127"/>
      <c r="B201" s="129"/>
      <c r="C201" s="19">
        <v>4350</v>
      </c>
      <c r="D201" s="44" t="s">
        <v>77</v>
      </c>
      <c r="E201" s="4"/>
      <c r="F201" s="4"/>
      <c r="G201" s="4"/>
      <c r="H201" s="113">
        <f t="shared" si="9"/>
        <v>0</v>
      </c>
    </row>
    <row r="202" spans="1:8" s="26" customFormat="1" ht="30.75" customHeight="1" hidden="1">
      <c r="A202" s="127"/>
      <c r="B202" s="129"/>
      <c r="C202" s="19">
        <v>4360</v>
      </c>
      <c r="D202" s="44" t="s">
        <v>96</v>
      </c>
      <c r="E202" s="4"/>
      <c r="F202" s="4"/>
      <c r="G202" s="4"/>
      <c r="H202" s="113">
        <f t="shared" si="9"/>
        <v>0</v>
      </c>
    </row>
    <row r="203" spans="1:8" s="26" customFormat="1" ht="24.75" customHeight="1" hidden="1">
      <c r="A203" s="127"/>
      <c r="B203" s="129"/>
      <c r="C203" s="19">
        <v>4370</v>
      </c>
      <c r="D203" s="44" t="s">
        <v>97</v>
      </c>
      <c r="E203" s="4"/>
      <c r="F203" s="4"/>
      <c r="G203" s="4"/>
      <c r="H203" s="113">
        <f t="shared" si="9"/>
        <v>0</v>
      </c>
    </row>
    <row r="204" spans="1:8" s="26" customFormat="1" ht="22.5" customHeight="1" hidden="1">
      <c r="A204" s="127"/>
      <c r="B204" s="129"/>
      <c r="C204" s="19">
        <v>4390</v>
      </c>
      <c r="D204" s="44" t="s">
        <v>116</v>
      </c>
      <c r="E204" s="4"/>
      <c r="F204" s="4"/>
      <c r="G204" s="4"/>
      <c r="H204" s="113">
        <f t="shared" si="9"/>
        <v>0</v>
      </c>
    </row>
    <row r="205" spans="1:8" s="26" customFormat="1" ht="16.5" customHeight="1" hidden="1">
      <c r="A205" s="127"/>
      <c r="B205" s="129"/>
      <c r="C205" s="19">
        <v>4410</v>
      </c>
      <c r="D205" s="44" t="s">
        <v>47</v>
      </c>
      <c r="E205" s="4"/>
      <c r="F205" s="4"/>
      <c r="G205" s="4"/>
      <c r="H205" s="113">
        <f t="shared" si="9"/>
        <v>0</v>
      </c>
    </row>
    <row r="206" spans="1:8" s="26" customFormat="1" ht="21" customHeight="1" hidden="1">
      <c r="A206" s="127"/>
      <c r="B206" s="129"/>
      <c r="C206" s="19">
        <v>4440</v>
      </c>
      <c r="D206" s="44" t="s">
        <v>117</v>
      </c>
      <c r="E206" s="4"/>
      <c r="F206" s="4"/>
      <c r="G206" s="4"/>
      <c r="H206" s="113">
        <f t="shared" si="9"/>
        <v>0</v>
      </c>
    </row>
    <row r="207" spans="1:8" s="26" customFormat="1" ht="33" customHeight="1" hidden="1">
      <c r="A207" s="127"/>
      <c r="B207" s="129"/>
      <c r="C207" s="19">
        <v>4740</v>
      </c>
      <c r="D207" s="44" t="s">
        <v>101</v>
      </c>
      <c r="E207" s="4"/>
      <c r="F207" s="4"/>
      <c r="G207" s="4"/>
      <c r="H207" s="113">
        <f t="shared" si="9"/>
        <v>0</v>
      </c>
    </row>
    <row r="208" spans="1:8" s="32" customFormat="1" ht="12.75">
      <c r="A208" s="17"/>
      <c r="B208" s="24" t="s">
        <v>281</v>
      </c>
      <c r="C208" s="11"/>
      <c r="D208" s="13" t="s">
        <v>147</v>
      </c>
      <c r="E208" s="3">
        <v>649512</v>
      </c>
      <c r="F208" s="3">
        <f>SUM(F209:F215)</f>
        <v>0</v>
      </c>
      <c r="G208" s="3">
        <f>SUM(G209:G215)</f>
        <v>12670</v>
      </c>
      <c r="H208" s="112">
        <f t="shared" si="9"/>
        <v>636842</v>
      </c>
    </row>
    <row r="209" spans="1:8" s="32" customFormat="1" ht="22.5">
      <c r="A209" s="17"/>
      <c r="B209" s="34"/>
      <c r="C209" s="19">
        <v>4010</v>
      </c>
      <c r="D209" s="31" t="s">
        <v>24</v>
      </c>
      <c r="E209" s="146">
        <v>401748</v>
      </c>
      <c r="F209" s="146">
        <v>0</v>
      </c>
      <c r="G209" s="146">
        <v>10430</v>
      </c>
      <c r="H209" s="113">
        <f t="shared" si="9"/>
        <v>391318</v>
      </c>
    </row>
    <row r="210" spans="1:8" s="32" customFormat="1" ht="12.75">
      <c r="A210" s="17"/>
      <c r="B210" s="34"/>
      <c r="C210" s="19">
        <v>4110</v>
      </c>
      <c r="D210" s="31" t="s">
        <v>89</v>
      </c>
      <c r="E210" s="4">
        <v>75606</v>
      </c>
      <c r="F210" s="4">
        <v>0</v>
      </c>
      <c r="G210" s="4">
        <v>1882</v>
      </c>
      <c r="H210" s="113">
        <f t="shared" si="9"/>
        <v>73724</v>
      </c>
    </row>
    <row r="211" spans="1:8" s="32" customFormat="1" ht="12.75">
      <c r="A211" s="17"/>
      <c r="B211" s="34"/>
      <c r="C211" s="19">
        <v>4120</v>
      </c>
      <c r="D211" s="31" t="s">
        <v>27</v>
      </c>
      <c r="E211" s="4">
        <v>10637</v>
      </c>
      <c r="F211" s="4">
        <v>0</v>
      </c>
      <c r="G211" s="4">
        <v>264</v>
      </c>
      <c r="H211" s="113">
        <f t="shared" si="9"/>
        <v>10373</v>
      </c>
    </row>
    <row r="212" spans="1:8" s="32" customFormat="1" ht="12.75" hidden="1">
      <c r="A212" s="127"/>
      <c r="B212" s="129"/>
      <c r="C212" s="33">
        <v>4260</v>
      </c>
      <c r="D212" s="44" t="s">
        <v>51</v>
      </c>
      <c r="E212" s="35"/>
      <c r="F212" s="35"/>
      <c r="G212" s="35"/>
      <c r="H212" s="141">
        <f t="shared" si="9"/>
        <v>0</v>
      </c>
    </row>
    <row r="213" spans="1:8" s="32" customFormat="1" ht="12.75">
      <c r="A213" s="17"/>
      <c r="B213" s="34"/>
      <c r="C213" s="19">
        <v>4300</v>
      </c>
      <c r="D213" s="31" t="s">
        <v>26</v>
      </c>
      <c r="E213" s="4">
        <v>4157</v>
      </c>
      <c r="F213" s="4">
        <v>0</v>
      </c>
      <c r="G213" s="4">
        <v>94</v>
      </c>
      <c r="H213" s="113">
        <f t="shared" si="9"/>
        <v>4063</v>
      </c>
    </row>
    <row r="214" spans="1:8" s="32" customFormat="1" ht="33.75" hidden="1">
      <c r="A214" s="17"/>
      <c r="B214" s="34"/>
      <c r="C214" s="19">
        <v>4360</v>
      </c>
      <c r="D214" s="44" t="s">
        <v>96</v>
      </c>
      <c r="E214" s="4"/>
      <c r="F214" s="4"/>
      <c r="G214" s="4"/>
      <c r="H214" s="113">
        <f t="shared" si="9"/>
        <v>0</v>
      </c>
    </row>
    <row r="215" spans="1:8" s="32" customFormat="1" ht="22.5" hidden="1">
      <c r="A215" s="17"/>
      <c r="B215" s="34"/>
      <c r="C215" s="19">
        <v>4440</v>
      </c>
      <c r="D215" s="44" t="s">
        <v>78</v>
      </c>
      <c r="E215" s="4"/>
      <c r="F215" s="4"/>
      <c r="G215" s="4"/>
      <c r="H215" s="113">
        <f t="shared" si="9"/>
        <v>0</v>
      </c>
    </row>
    <row r="216" spans="1:8" s="32" customFormat="1" ht="12.75">
      <c r="A216" s="17"/>
      <c r="B216" s="24" t="s">
        <v>20</v>
      </c>
      <c r="C216" s="11"/>
      <c r="D216" s="13" t="s">
        <v>22</v>
      </c>
      <c r="E216" s="3">
        <v>11713772</v>
      </c>
      <c r="F216" s="3">
        <f>SUM(F217:F237)</f>
        <v>116510</v>
      </c>
      <c r="G216" s="3">
        <f>SUM(G217:G237)</f>
        <v>29945</v>
      </c>
      <c r="H216" s="112">
        <f t="shared" si="9"/>
        <v>11800337</v>
      </c>
    </row>
    <row r="217" spans="1:8" s="32" customFormat="1" ht="22.5" hidden="1">
      <c r="A217" s="17"/>
      <c r="B217" s="24"/>
      <c r="C217" s="19">
        <v>3020</v>
      </c>
      <c r="D217" s="31" t="s">
        <v>66</v>
      </c>
      <c r="E217" s="146"/>
      <c r="F217" s="146"/>
      <c r="G217" s="146"/>
      <c r="H217" s="113">
        <f t="shared" si="9"/>
        <v>0</v>
      </c>
    </row>
    <row r="218" spans="1:8" s="32" customFormat="1" ht="22.5">
      <c r="A218" s="17"/>
      <c r="B218" s="29"/>
      <c r="C218" s="19">
        <v>4010</v>
      </c>
      <c r="D218" s="31" t="s">
        <v>24</v>
      </c>
      <c r="E218" s="146">
        <v>7113028</v>
      </c>
      <c r="F218" s="146">
        <v>55524</v>
      </c>
      <c r="G218" s="146">
        <v>0</v>
      </c>
      <c r="H218" s="113">
        <f aca="true" t="shared" si="10" ref="H218:H236">SUM(E218:F218,-IF(ISNUMBER(G218),G218,0))</f>
        <v>7168552</v>
      </c>
    </row>
    <row r="219" spans="1:8" s="32" customFormat="1" ht="12.75" hidden="1">
      <c r="A219" s="17"/>
      <c r="B219" s="34"/>
      <c r="C219" s="19">
        <v>4040</v>
      </c>
      <c r="D219" s="31" t="s">
        <v>94</v>
      </c>
      <c r="E219" s="4"/>
      <c r="F219" s="4"/>
      <c r="G219" s="4"/>
      <c r="H219" s="113">
        <f t="shared" si="10"/>
        <v>0</v>
      </c>
    </row>
    <row r="220" spans="1:8" s="32" customFormat="1" ht="12.75">
      <c r="A220" s="17"/>
      <c r="B220" s="34"/>
      <c r="C220" s="19">
        <v>4110</v>
      </c>
      <c r="D220" s="31" t="s">
        <v>89</v>
      </c>
      <c r="E220" s="4">
        <v>1302500</v>
      </c>
      <c r="F220" s="4">
        <v>1508</v>
      </c>
      <c r="G220" s="4">
        <v>0</v>
      </c>
      <c r="H220" s="113">
        <f t="shared" si="10"/>
        <v>1304008</v>
      </c>
    </row>
    <row r="221" spans="1:8" s="32" customFormat="1" ht="12.75">
      <c r="A221" s="17"/>
      <c r="B221" s="34"/>
      <c r="C221" s="19">
        <v>4120</v>
      </c>
      <c r="D221" s="31" t="s">
        <v>27</v>
      </c>
      <c r="E221" s="4">
        <v>182923</v>
      </c>
      <c r="F221" s="4">
        <v>213</v>
      </c>
      <c r="G221" s="4">
        <v>0</v>
      </c>
      <c r="H221" s="113">
        <f t="shared" si="10"/>
        <v>183136</v>
      </c>
    </row>
    <row r="222" spans="1:8" s="32" customFormat="1" ht="12.75">
      <c r="A222" s="17"/>
      <c r="B222" s="34"/>
      <c r="C222" s="19">
        <v>4210</v>
      </c>
      <c r="D222" s="31" t="s">
        <v>29</v>
      </c>
      <c r="E222" s="4">
        <v>274905</v>
      </c>
      <c r="F222" s="4">
        <v>7256</v>
      </c>
      <c r="G222" s="4">
        <v>0</v>
      </c>
      <c r="H222" s="113">
        <f t="shared" si="10"/>
        <v>282161</v>
      </c>
    </row>
    <row r="223" spans="1:8" s="32" customFormat="1" ht="22.5">
      <c r="A223" s="17"/>
      <c r="B223" s="34"/>
      <c r="C223" s="19">
        <v>4240</v>
      </c>
      <c r="D223" s="44" t="s">
        <v>69</v>
      </c>
      <c r="E223" s="35">
        <v>24189</v>
      </c>
      <c r="F223" s="35">
        <v>45000</v>
      </c>
      <c r="G223" s="35">
        <v>0</v>
      </c>
      <c r="H223" s="113">
        <f t="shared" si="10"/>
        <v>69189</v>
      </c>
    </row>
    <row r="224" spans="1:8" s="32" customFormat="1" ht="12.75">
      <c r="A224" s="17"/>
      <c r="B224" s="34"/>
      <c r="C224" s="33">
        <v>4260</v>
      </c>
      <c r="D224" s="44" t="s">
        <v>51</v>
      </c>
      <c r="E224" s="35">
        <v>581524</v>
      </c>
      <c r="F224" s="35">
        <v>0</v>
      </c>
      <c r="G224" s="35">
        <v>24745</v>
      </c>
      <c r="H224" s="113">
        <f t="shared" si="10"/>
        <v>556779</v>
      </c>
    </row>
    <row r="225" spans="1:8" s="32" customFormat="1" ht="12.75">
      <c r="A225" s="127"/>
      <c r="B225" s="129"/>
      <c r="C225" s="33">
        <v>4270</v>
      </c>
      <c r="D225" s="44" t="s">
        <v>25</v>
      </c>
      <c r="E225" s="35">
        <v>384841</v>
      </c>
      <c r="F225" s="35">
        <v>2800</v>
      </c>
      <c r="G225" s="35">
        <v>0</v>
      </c>
      <c r="H225" s="113">
        <f t="shared" si="10"/>
        <v>387641</v>
      </c>
    </row>
    <row r="226" spans="1:8" s="32" customFormat="1" ht="12.75">
      <c r="A226" s="17"/>
      <c r="B226" s="34"/>
      <c r="C226" s="19">
        <v>4300</v>
      </c>
      <c r="D226" s="31" t="s">
        <v>26</v>
      </c>
      <c r="E226" s="4">
        <v>129653</v>
      </c>
      <c r="F226" s="4">
        <v>2227</v>
      </c>
      <c r="G226" s="4">
        <v>0</v>
      </c>
      <c r="H226" s="113">
        <f t="shared" si="10"/>
        <v>131880</v>
      </c>
    </row>
    <row r="227" spans="1:8" s="32" customFormat="1" ht="12.75" hidden="1">
      <c r="A227" s="17"/>
      <c r="B227" s="34"/>
      <c r="C227" s="19">
        <v>4350</v>
      </c>
      <c r="D227" s="44" t="s">
        <v>77</v>
      </c>
      <c r="E227" s="4"/>
      <c r="F227" s="4"/>
      <c r="G227" s="4"/>
      <c r="H227" s="113">
        <f t="shared" si="10"/>
        <v>0</v>
      </c>
    </row>
    <row r="228" spans="1:8" s="32" customFormat="1" ht="33.75" hidden="1">
      <c r="A228" s="17"/>
      <c r="B228" s="34"/>
      <c r="C228" s="19">
        <v>4360</v>
      </c>
      <c r="D228" s="44" t="s">
        <v>96</v>
      </c>
      <c r="E228" s="4"/>
      <c r="F228" s="4"/>
      <c r="G228" s="4"/>
      <c r="H228" s="113">
        <f t="shared" si="10"/>
        <v>0</v>
      </c>
    </row>
    <row r="229" spans="1:8" s="32" customFormat="1" ht="24.75" customHeight="1" hidden="1">
      <c r="A229" s="17"/>
      <c r="B229" s="34"/>
      <c r="C229" s="19">
        <v>4370</v>
      </c>
      <c r="D229" s="44" t="s">
        <v>97</v>
      </c>
      <c r="E229" s="4"/>
      <c r="F229" s="4"/>
      <c r="G229" s="4"/>
      <c r="H229" s="113">
        <f t="shared" si="10"/>
        <v>0</v>
      </c>
    </row>
    <row r="230" spans="1:8" s="32" customFormat="1" ht="22.5" hidden="1">
      <c r="A230" s="17"/>
      <c r="B230" s="34"/>
      <c r="C230" s="19">
        <v>4390</v>
      </c>
      <c r="D230" s="44" t="s">
        <v>116</v>
      </c>
      <c r="E230" s="4"/>
      <c r="F230" s="4"/>
      <c r="G230" s="4"/>
      <c r="H230" s="113">
        <f t="shared" si="10"/>
        <v>0</v>
      </c>
    </row>
    <row r="231" spans="1:8" s="32" customFormat="1" ht="12.75" hidden="1">
      <c r="A231" s="17"/>
      <c r="B231" s="34"/>
      <c r="C231" s="19">
        <v>4410</v>
      </c>
      <c r="D231" s="44" t="s">
        <v>47</v>
      </c>
      <c r="E231" s="4"/>
      <c r="F231" s="4"/>
      <c r="G231" s="4"/>
      <c r="H231" s="113">
        <f t="shared" si="10"/>
        <v>0</v>
      </c>
    </row>
    <row r="232" spans="1:8" s="32" customFormat="1" ht="12.75" hidden="1">
      <c r="A232" s="17"/>
      <c r="B232" s="34"/>
      <c r="C232" s="19">
        <v>4430</v>
      </c>
      <c r="D232" s="44" t="s">
        <v>31</v>
      </c>
      <c r="E232" s="4">
        <v>73338</v>
      </c>
      <c r="F232" s="4"/>
      <c r="G232" s="4"/>
      <c r="H232" s="113">
        <f t="shared" si="10"/>
        <v>73338</v>
      </c>
    </row>
    <row r="233" spans="1:8" s="32" customFormat="1" ht="22.5" hidden="1">
      <c r="A233" s="17"/>
      <c r="B233" s="34"/>
      <c r="C233" s="19">
        <v>4440</v>
      </c>
      <c r="D233" s="44" t="s">
        <v>78</v>
      </c>
      <c r="E233" s="4"/>
      <c r="F233" s="4"/>
      <c r="G233" s="4"/>
      <c r="H233" s="113">
        <f t="shared" si="10"/>
        <v>0</v>
      </c>
    </row>
    <row r="234" spans="1:8" s="32" customFormat="1" ht="24" customHeight="1">
      <c r="A234" s="17"/>
      <c r="B234" s="34"/>
      <c r="C234" s="19">
        <v>4500</v>
      </c>
      <c r="D234" s="44" t="s">
        <v>314</v>
      </c>
      <c r="E234" s="4">
        <v>1760</v>
      </c>
      <c r="F234" s="4">
        <v>65</v>
      </c>
      <c r="G234" s="4">
        <v>0</v>
      </c>
      <c r="H234" s="113">
        <f t="shared" si="10"/>
        <v>1825</v>
      </c>
    </row>
    <row r="235" spans="1:8" s="32" customFormat="1" ht="24" customHeight="1">
      <c r="A235" s="17"/>
      <c r="B235" s="34"/>
      <c r="C235" s="19">
        <v>4570</v>
      </c>
      <c r="D235" s="44" t="s">
        <v>315</v>
      </c>
      <c r="E235" s="4">
        <v>0</v>
      </c>
      <c r="F235" s="4">
        <v>305</v>
      </c>
      <c r="G235" s="4">
        <v>0</v>
      </c>
      <c r="H235" s="113">
        <f t="shared" si="10"/>
        <v>305</v>
      </c>
    </row>
    <row r="236" spans="1:8" s="32" customFormat="1" ht="33.75">
      <c r="A236" s="17"/>
      <c r="B236" s="34"/>
      <c r="C236" s="19">
        <v>4740</v>
      </c>
      <c r="D236" s="31" t="s">
        <v>101</v>
      </c>
      <c r="E236" s="4">
        <v>15462</v>
      </c>
      <c r="F236" s="4">
        <v>0</v>
      </c>
      <c r="G236" s="4">
        <v>5200</v>
      </c>
      <c r="H236" s="113">
        <f t="shared" si="10"/>
        <v>10262</v>
      </c>
    </row>
    <row r="237" spans="1:8" s="32" customFormat="1" ht="22.5">
      <c r="A237" s="17"/>
      <c r="B237" s="34"/>
      <c r="C237" s="19">
        <v>4750</v>
      </c>
      <c r="D237" s="31" t="s">
        <v>102</v>
      </c>
      <c r="E237" s="4">
        <v>37497</v>
      </c>
      <c r="F237" s="4">
        <v>1612</v>
      </c>
      <c r="G237" s="4">
        <v>0</v>
      </c>
      <c r="H237" s="113">
        <f aca="true" t="shared" si="11" ref="H237:H254">SUM(E237:F237,-IF(ISNUMBER(G237),G237,0))</f>
        <v>39109</v>
      </c>
    </row>
    <row r="238" spans="1:8" s="32" customFormat="1" ht="12.75" hidden="1">
      <c r="A238" s="127"/>
      <c r="B238" s="29" t="s">
        <v>264</v>
      </c>
      <c r="C238" s="11"/>
      <c r="D238" s="13" t="s">
        <v>150</v>
      </c>
      <c r="E238" s="3"/>
      <c r="F238" s="3">
        <f>SUM(F239:F244)</f>
        <v>0</v>
      </c>
      <c r="G238" s="3">
        <f>SUM(G239:G244)</f>
        <v>0</v>
      </c>
      <c r="H238" s="112">
        <f t="shared" si="11"/>
        <v>0</v>
      </c>
    </row>
    <row r="239" spans="1:8" s="32" customFormat="1" ht="22.5" hidden="1">
      <c r="A239" s="127"/>
      <c r="B239" s="148"/>
      <c r="C239" s="19">
        <v>4010</v>
      </c>
      <c r="D239" s="44" t="s">
        <v>24</v>
      </c>
      <c r="E239" s="4"/>
      <c r="F239" s="4"/>
      <c r="G239" s="4"/>
      <c r="H239" s="113">
        <f t="shared" si="11"/>
        <v>0</v>
      </c>
    </row>
    <row r="240" spans="1:8" s="32" customFormat="1" ht="12.75" hidden="1">
      <c r="A240" s="127"/>
      <c r="B240" s="129"/>
      <c r="C240" s="19">
        <v>4110</v>
      </c>
      <c r="D240" s="44" t="s">
        <v>89</v>
      </c>
      <c r="E240" s="4"/>
      <c r="F240" s="4"/>
      <c r="G240" s="4"/>
      <c r="H240" s="113">
        <f t="shared" si="11"/>
        <v>0</v>
      </c>
    </row>
    <row r="241" spans="1:8" s="32" customFormat="1" ht="12.75" hidden="1">
      <c r="A241" s="127"/>
      <c r="B241" s="129"/>
      <c r="C241" s="19">
        <v>4120</v>
      </c>
      <c r="D241" s="44" t="s">
        <v>27</v>
      </c>
      <c r="E241" s="4"/>
      <c r="F241" s="4"/>
      <c r="G241" s="4"/>
      <c r="H241" s="113">
        <f t="shared" si="11"/>
        <v>0</v>
      </c>
    </row>
    <row r="242" spans="1:8" s="32" customFormat="1" ht="12.75" hidden="1">
      <c r="A242" s="127"/>
      <c r="B242" s="129"/>
      <c r="C242" s="19">
        <v>4260</v>
      </c>
      <c r="D242" s="44" t="s">
        <v>51</v>
      </c>
      <c r="E242" s="4"/>
      <c r="F242" s="4"/>
      <c r="G242" s="4"/>
      <c r="H242" s="113">
        <f t="shared" si="11"/>
        <v>0</v>
      </c>
    </row>
    <row r="243" spans="1:8" s="32" customFormat="1" ht="12.75" hidden="1">
      <c r="A243" s="127"/>
      <c r="B243" s="129"/>
      <c r="C243" s="19">
        <v>4300</v>
      </c>
      <c r="D243" s="44" t="s">
        <v>26</v>
      </c>
      <c r="E243" s="4"/>
      <c r="F243" s="4"/>
      <c r="G243" s="4"/>
      <c r="H243" s="113">
        <f t="shared" si="11"/>
        <v>0</v>
      </c>
    </row>
    <row r="244" spans="1:8" s="32" customFormat="1" ht="33.75" hidden="1">
      <c r="A244" s="127"/>
      <c r="B244" s="149"/>
      <c r="C244" s="19">
        <v>4360</v>
      </c>
      <c r="D244" s="44" t="s">
        <v>96</v>
      </c>
      <c r="E244" s="4"/>
      <c r="F244" s="4"/>
      <c r="G244" s="4"/>
      <c r="H244" s="113">
        <f t="shared" si="11"/>
        <v>0</v>
      </c>
    </row>
    <row r="245" spans="1:8" s="32" customFormat="1" ht="34.5" customHeight="1">
      <c r="A245" s="17"/>
      <c r="B245" s="24" t="s">
        <v>254</v>
      </c>
      <c r="C245" s="19"/>
      <c r="D245" s="13" t="s">
        <v>30</v>
      </c>
      <c r="E245" s="3">
        <v>842043</v>
      </c>
      <c r="F245" s="3">
        <f>SUM(F246:F254)</f>
        <v>15000</v>
      </c>
      <c r="G245" s="3">
        <f>SUM(G246:G254)</f>
        <v>0</v>
      </c>
      <c r="H245" s="112">
        <f t="shared" si="11"/>
        <v>857043</v>
      </c>
    </row>
    <row r="246" spans="1:8" s="32" customFormat="1" ht="22.5" hidden="1">
      <c r="A246" s="17"/>
      <c r="B246" s="29"/>
      <c r="C246" s="19">
        <v>3020</v>
      </c>
      <c r="D246" s="31" t="s">
        <v>151</v>
      </c>
      <c r="E246" s="4"/>
      <c r="F246" s="4"/>
      <c r="G246" s="4"/>
      <c r="H246" s="113">
        <f t="shared" si="11"/>
        <v>0</v>
      </c>
    </row>
    <row r="247" spans="1:8" s="32" customFormat="1" ht="19.5" customHeight="1" hidden="1">
      <c r="A247" s="17"/>
      <c r="B247" s="34"/>
      <c r="C247" s="33">
        <v>4010</v>
      </c>
      <c r="D247" s="44" t="s">
        <v>24</v>
      </c>
      <c r="E247" s="35"/>
      <c r="F247" s="35"/>
      <c r="G247" s="35"/>
      <c r="H247" s="141">
        <f t="shared" si="11"/>
        <v>0</v>
      </c>
    </row>
    <row r="248" spans="1:8" s="32" customFormat="1" ht="14.25" customHeight="1" hidden="1">
      <c r="A248" s="17"/>
      <c r="B248" s="34"/>
      <c r="C248" s="33">
        <v>4110</v>
      </c>
      <c r="D248" s="44" t="s">
        <v>89</v>
      </c>
      <c r="E248" s="35"/>
      <c r="F248" s="35"/>
      <c r="G248" s="35"/>
      <c r="H248" s="141">
        <f t="shared" si="11"/>
        <v>0</v>
      </c>
    </row>
    <row r="249" spans="1:8" s="32" customFormat="1" ht="14.25" customHeight="1" hidden="1">
      <c r="A249" s="17"/>
      <c r="B249" s="34"/>
      <c r="C249" s="33">
        <v>4120</v>
      </c>
      <c r="D249" s="44" t="s">
        <v>27</v>
      </c>
      <c r="E249" s="35"/>
      <c r="F249" s="35"/>
      <c r="G249" s="35"/>
      <c r="H249" s="141">
        <f t="shared" si="11"/>
        <v>0</v>
      </c>
    </row>
    <row r="250" spans="1:8" s="32" customFormat="1" ht="12.75">
      <c r="A250" s="17"/>
      <c r="B250" s="34"/>
      <c r="C250" s="33">
        <v>4210</v>
      </c>
      <c r="D250" s="44" t="s">
        <v>26</v>
      </c>
      <c r="E250" s="35">
        <v>52645</v>
      </c>
      <c r="F250" s="35">
        <v>4900</v>
      </c>
      <c r="G250" s="35">
        <v>0</v>
      </c>
      <c r="H250" s="141">
        <f t="shared" si="11"/>
        <v>57545</v>
      </c>
    </row>
    <row r="251" spans="1:8" s="32" customFormat="1" ht="22.5">
      <c r="A251" s="17"/>
      <c r="B251" s="34"/>
      <c r="C251" s="19">
        <v>4240</v>
      </c>
      <c r="D251" s="44" t="s">
        <v>69</v>
      </c>
      <c r="E251" s="35">
        <v>3000</v>
      </c>
      <c r="F251" s="35">
        <v>10100</v>
      </c>
      <c r="G251" s="35">
        <v>0</v>
      </c>
      <c r="H251" s="141">
        <f t="shared" si="11"/>
        <v>13100</v>
      </c>
    </row>
    <row r="252" spans="1:8" s="32" customFormat="1" ht="12.75" hidden="1">
      <c r="A252" s="17"/>
      <c r="B252" s="34"/>
      <c r="C252" s="33">
        <v>4410</v>
      </c>
      <c r="D252" s="44" t="s">
        <v>47</v>
      </c>
      <c r="E252" s="4"/>
      <c r="F252" s="4"/>
      <c r="G252" s="4"/>
      <c r="H252" s="141">
        <f t="shared" si="11"/>
        <v>0</v>
      </c>
    </row>
    <row r="253" spans="1:8" s="32" customFormat="1" ht="22.5" hidden="1">
      <c r="A253" s="17"/>
      <c r="B253" s="34"/>
      <c r="C253" s="33">
        <v>4440</v>
      </c>
      <c r="D253" s="44" t="s">
        <v>117</v>
      </c>
      <c r="E253" s="35"/>
      <c r="F253" s="35"/>
      <c r="G253" s="35"/>
      <c r="H253" s="141">
        <f t="shared" si="11"/>
        <v>0</v>
      </c>
    </row>
    <row r="254" spans="1:8" s="32" customFormat="1" ht="22.5" hidden="1">
      <c r="A254" s="17"/>
      <c r="B254" s="36"/>
      <c r="C254" s="33">
        <v>4750</v>
      </c>
      <c r="D254" s="44" t="s">
        <v>102</v>
      </c>
      <c r="E254" s="35"/>
      <c r="F254" s="35"/>
      <c r="G254" s="35"/>
      <c r="H254" s="141">
        <f t="shared" si="11"/>
        <v>0</v>
      </c>
    </row>
    <row r="255" spans="1:8" s="32" customFormat="1" ht="22.5" hidden="1">
      <c r="A255" s="17"/>
      <c r="B255" s="34" t="s">
        <v>221</v>
      </c>
      <c r="C255" s="19"/>
      <c r="D255" s="13" t="s">
        <v>72</v>
      </c>
      <c r="E255" s="3"/>
      <c r="F255" s="3">
        <f>SUM(F256:F266)</f>
        <v>0</v>
      </c>
      <c r="G255" s="3">
        <f>SUM(G256:G266)</f>
        <v>0</v>
      </c>
      <c r="H255" s="112">
        <f aca="true" t="shared" si="12" ref="H255:H266">SUM(E255:F255,-IF(ISNUMBER(G255),G255,0))</f>
        <v>0</v>
      </c>
    </row>
    <row r="256" spans="1:8" s="32" customFormat="1" ht="22.5" hidden="1">
      <c r="A256" s="17"/>
      <c r="B256" s="29"/>
      <c r="C256" s="19">
        <v>4010</v>
      </c>
      <c r="D256" s="31" t="s">
        <v>24</v>
      </c>
      <c r="E256" s="4"/>
      <c r="F256" s="4"/>
      <c r="G256" s="4"/>
      <c r="H256" s="113">
        <f t="shared" si="12"/>
        <v>0</v>
      </c>
    </row>
    <row r="257" spans="1:8" s="32" customFormat="1" ht="12.75" hidden="1">
      <c r="A257" s="17"/>
      <c r="B257" s="34"/>
      <c r="C257" s="33">
        <v>4110</v>
      </c>
      <c r="D257" s="44" t="s">
        <v>89</v>
      </c>
      <c r="E257" s="35"/>
      <c r="F257" s="35"/>
      <c r="G257" s="35"/>
      <c r="H257" s="113">
        <f t="shared" si="12"/>
        <v>0</v>
      </c>
    </row>
    <row r="258" spans="1:8" s="32" customFormat="1" ht="12.75" hidden="1">
      <c r="A258" s="17"/>
      <c r="B258" s="34"/>
      <c r="C258" s="33">
        <v>4120</v>
      </c>
      <c r="D258" s="44" t="s">
        <v>27</v>
      </c>
      <c r="E258" s="35"/>
      <c r="F258" s="35"/>
      <c r="G258" s="35"/>
      <c r="H258" s="113">
        <f t="shared" si="12"/>
        <v>0</v>
      </c>
    </row>
    <row r="259" spans="1:8" s="32" customFormat="1" ht="12.75" hidden="1">
      <c r="A259" s="17"/>
      <c r="B259" s="34"/>
      <c r="C259" s="33">
        <v>4210</v>
      </c>
      <c r="D259" s="44" t="s">
        <v>26</v>
      </c>
      <c r="E259" s="35"/>
      <c r="F259" s="35"/>
      <c r="G259" s="35"/>
      <c r="H259" s="113">
        <f t="shared" si="12"/>
        <v>0</v>
      </c>
    </row>
    <row r="260" spans="1:8" s="32" customFormat="1" ht="33.75" hidden="1">
      <c r="A260" s="17"/>
      <c r="B260" s="34"/>
      <c r="C260" s="19">
        <v>4360</v>
      </c>
      <c r="D260" s="31" t="s">
        <v>96</v>
      </c>
      <c r="E260" s="35"/>
      <c r="F260" s="35"/>
      <c r="G260" s="35"/>
      <c r="H260" s="113">
        <f t="shared" si="12"/>
        <v>0</v>
      </c>
    </row>
    <row r="261" spans="1:8" s="32" customFormat="1" ht="24.75" customHeight="1" hidden="1">
      <c r="A261" s="17"/>
      <c r="B261" s="34"/>
      <c r="C261" s="33">
        <v>4370</v>
      </c>
      <c r="D261" s="44" t="s">
        <v>97</v>
      </c>
      <c r="E261" s="35"/>
      <c r="F261" s="35"/>
      <c r="G261" s="35"/>
      <c r="H261" s="113">
        <f t="shared" si="12"/>
        <v>0</v>
      </c>
    </row>
    <row r="262" spans="1:8" s="32" customFormat="1" ht="12.75" hidden="1">
      <c r="A262" s="17"/>
      <c r="B262" s="36"/>
      <c r="C262" s="33">
        <v>4410</v>
      </c>
      <c r="D262" s="44" t="s">
        <v>47</v>
      </c>
      <c r="E262" s="4"/>
      <c r="F262" s="4"/>
      <c r="G262" s="4"/>
      <c r="H262" s="113">
        <f t="shared" si="12"/>
        <v>0</v>
      </c>
    </row>
    <row r="263" spans="1:8" s="32" customFormat="1" ht="12.75" hidden="1">
      <c r="A263" s="17">
        <v>801</v>
      </c>
      <c r="B263" s="24" t="s">
        <v>221</v>
      </c>
      <c r="C263" s="19">
        <v>4415</v>
      </c>
      <c r="D263" s="31" t="s">
        <v>47</v>
      </c>
      <c r="E263" s="4"/>
      <c r="F263" s="4"/>
      <c r="G263" s="4"/>
      <c r="H263" s="113">
        <f t="shared" si="12"/>
        <v>0</v>
      </c>
    </row>
    <row r="264" spans="1:8" s="32" customFormat="1" ht="12.75" hidden="1">
      <c r="A264" s="17"/>
      <c r="B264" s="34"/>
      <c r="C264" s="33">
        <v>4425</v>
      </c>
      <c r="D264" s="44" t="s">
        <v>48</v>
      </c>
      <c r="E264" s="35"/>
      <c r="F264" s="35"/>
      <c r="G264" s="35"/>
      <c r="H264" s="141">
        <f t="shared" si="12"/>
        <v>0</v>
      </c>
    </row>
    <row r="265" spans="1:8" s="32" customFormat="1" ht="33.75" hidden="1">
      <c r="A265" s="17"/>
      <c r="B265" s="34"/>
      <c r="C265" s="33">
        <v>4740</v>
      </c>
      <c r="D265" s="44" t="s">
        <v>101</v>
      </c>
      <c r="E265" s="35"/>
      <c r="F265" s="35"/>
      <c r="G265" s="35"/>
      <c r="H265" s="113">
        <f t="shared" si="12"/>
        <v>0</v>
      </c>
    </row>
    <row r="266" spans="1:8" s="32" customFormat="1" ht="22.5" hidden="1">
      <c r="A266" s="17"/>
      <c r="B266" s="36"/>
      <c r="C266" s="33">
        <v>4750</v>
      </c>
      <c r="D266" s="44" t="s">
        <v>102</v>
      </c>
      <c r="E266" s="35"/>
      <c r="F266" s="35"/>
      <c r="G266" s="35"/>
      <c r="H266" s="113">
        <f t="shared" si="12"/>
        <v>0</v>
      </c>
    </row>
    <row r="267" spans="1:8" s="32" customFormat="1" ht="12.75">
      <c r="A267" s="17"/>
      <c r="B267" s="24" t="s">
        <v>252</v>
      </c>
      <c r="C267" s="19"/>
      <c r="D267" s="13" t="s">
        <v>54</v>
      </c>
      <c r="E267" s="3">
        <v>262661</v>
      </c>
      <c r="F267" s="3">
        <f>SUM(F268:F273)</f>
        <v>200000</v>
      </c>
      <c r="G267" s="3">
        <f>SUM(G268:G273)</f>
        <v>0</v>
      </c>
      <c r="H267" s="112">
        <f aca="true" t="shared" si="13" ref="H267:H279">SUM(E267:F267,-IF(ISNUMBER(G267),G267,0))</f>
        <v>462661</v>
      </c>
    </row>
    <row r="268" spans="1:8" s="32" customFormat="1" ht="16.5" customHeight="1" hidden="1">
      <c r="A268" s="17"/>
      <c r="B268" s="29"/>
      <c r="C268" s="19">
        <v>4010</v>
      </c>
      <c r="D268" s="31" t="s">
        <v>24</v>
      </c>
      <c r="E268" s="4"/>
      <c r="F268" s="4"/>
      <c r="G268" s="4"/>
      <c r="H268" s="113">
        <f t="shared" si="13"/>
        <v>0</v>
      </c>
    </row>
    <row r="269" spans="1:8" s="32" customFormat="1" ht="12.75" customHeight="1" hidden="1">
      <c r="A269" s="17"/>
      <c r="B269" s="34"/>
      <c r="C269" s="19">
        <v>4110</v>
      </c>
      <c r="D269" s="31" t="s">
        <v>89</v>
      </c>
      <c r="E269" s="4"/>
      <c r="F269" s="4"/>
      <c r="G269" s="4"/>
      <c r="H269" s="113">
        <f t="shared" si="13"/>
        <v>0</v>
      </c>
    </row>
    <row r="270" spans="1:8" s="32" customFormat="1" ht="12.75" customHeight="1" hidden="1">
      <c r="A270" s="17"/>
      <c r="B270" s="34"/>
      <c r="C270" s="19">
        <v>4120</v>
      </c>
      <c r="D270" s="31" t="s">
        <v>27</v>
      </c>
      <c r="E270" s="4"/>
      <c r="F270" s="4"/>
      <c r="G270" s="4"/>
      <c r="H270" s="113">
        <f t="shared" si="13"/>
        <v>0</v>
      </c>
    </row>
    <row r="271" spans="1:8" s="32" customFormat="1" ht="12.75" customHeight="1" hidden="1">
      <c r="A271" s="17"/>
      <c r="B271" s="34"/>
      <c r="C271" s="33">
        <v>4170</v>
      </c>
      <c r="D271" s="44" t="s">
        <v>23</v>
      </c>
      <c r="E271" s="35"/>
      <c r="F271" s="35"/>
      <c r="G271" s="35"/>
      <c r="H271" s="141">
        <f t="shared" si="13"/>
        <v>0</v>
      </c>
    </row>
    <row r="272" spans="1:8" s="32" customFormat="1" ht="22.5">
      <c r="A272" s="18"/>
      <c r="B272" s="34"/>
      <c r="C272" s="19">
        <v>4240</v>
      </c>
      <c r="D272" s="44" t="s">
        <v>69</v>
      </c>
      <c r="E272" s="35">
        <v>0</v>
      </c>
      <c r="F272" s="35">
        <v>200000</v>
      </c>
      <c r="G272" s="35">
        <v>0</v>
      </c>
      <c r="H272" s="141">
        <f t="shared" si="13"/>
        <v>200000</v>
      </c>
    </row>
    <row r="273" spans="1:8" s="32" customFormat="1" ht="22.5" hidden="1">
      <c r="A273" s="18"/>
      <c r="B273" s="36"/>
      <c r="C273" s="33">
        <v>4440</v>
      </c>
      <c r="D273" s="44" t="s">
        <v>78</v>
      </c>
      <c r="E273" s="35"/>
      <c r="F273" s="35"/>
      <c r="G273" s="35"/>
      <c r="H273" s="141">
        <f t="shared" si="13"/>
        <v>0</v>
      </c>
    </row>
    <row r="274" spans="1:8" s="26" customFormat="1" ht="15.75" customHeight="1">
      <c r="A274" s="14" t="s">
        <v>282</v>
      </c>
      <c r="B274" s="11"/>
      <c r="C274" s="11"/>
      <c r="D274" s="12" t="s">
        <v>152</v>
      </c>
      <c r="E274" s="134">
        <v>650191</v>
      </c>
      <c r="F274" s="134">
        <f>SUM(F275)</f>
        <v>952</v>
      </c>
      <c r="G274" s="134">
        <f>SUM(G275)</f>
        <v>952</v>
      </c>
      <c r="H274" s="142">
        <f t="shared" si="13"/>
        <v>650191</v>
      </c>
    </row>
    <row r="275" spans="1:8" s="26" customFormat="1" ht="12.75">
      <c r="A275" s="114"/>
      <c r="B275" s="29" t="s">
        <v>283</v>
      </c>
      <c r="C275" s="19"/>
      <c r="D275" s="13" t="s">
        <v>58</v>
      </c>
      <c r="E275" s="3">
        <v>650191</v>
      </c>
      <c r="F275" s="3">
        <f>SUM(F276:F279)</f>
        <v>952</v>
      </c>
      <c r="G275" s="3">
        <f>SUM(G276:G279)</f>
        <v>952</v>
      </c>
      <c r="H275" s="112">
        <f t="shared" si="13"/>
        <v>650191</v>
      </c>
    </row>
    <row r="276" spans="1:8" s="26" customFormat="1" ht="15.75" customHeight="1">
      <c r="A276" s="128"/>
      <c r="B276" s="28"/>
      <c r="C276" s="19">
        <v>4218</v>
      </c>
      <c r="D276" s="144" t="s">
        <v>29</v>
      </c>
      <c r="E276" s="143">
        <v>8237</v>
      </c>
      <c r="F276" s="143">
        <v>664</v>
      </c>
      <c r="G276" s="143">
        <v>0</v>
      </c>
      <c r="H276" s="113">
        <f t="shared" si="13"/>
        <v>8901</v>
      </c>
    </row>
    <row r="277" spans="1:8" s="26" customFormat="1" ht="12.75">
      <c r="A277" s="128"/>
      <c r="B277" s="30"/>
      <c r="C277" s="19">
        <v>4219</v>
      </c>
      <c r="D277" s="144" t="s">
        <v>29</v>
      </c>
      <c r="E277" s="143">
        <v>3572</v>
      </c>
      <c r="F277" s="143">
        <v>288</v>
      </c>
      <c r="G277" s="143">
        <v>0</v>
      </c>
      <c r="H277" s="113">
        <f t="shared" si="13"/>
        <v>3860</v>
      </c>
    </row>
    <row r="278" spans="1:8" s="26" customFormat="1" ht="33.75">
      <c r="A278" s="128"/>
      <c r="B278" s="30"/>
      <c r="C278" s="19">
        <v>4748</v>
      </c>
      <c r="D278" s="31" t="s">
        <v>101</v>
      </c>
      <c r="E278" s="143">
        <v>2232</v>
      </c>
      <c r="F278" s="143">
        <v>0</v>
      </c>
      <c r="G278" s="143">
        <v>664</v>
      </c>
      <c r="H278" s="113">
        <f t="shared" si="13"/>
        <v>1568</v>
      </c>
    </row>
    <row r="279" spans="1:8" s="26" customFormat="1" ht="33.75">
      <c r="A279" s="128"/>
      <c r="B279" s="30"/>
      <c r="C279" s="19">
        <v>4749</v>
      </c>
      <c r="D279" s="31" t="s">
        <v>101</v>
      </c>
      <c r="E279" s="4">
        <v>968</v>
      </c>
      <c r="F279" s="4">
        <v>0</v>
      </c>
      <c r="G279" s="4">
        <v>288</v>
      </c>
      <c r="H279" s="113">
        <f t="shared" si="13"/>
        <v>680</v>
      </c>
    </row>
    <row r="280" spans="1:8" s="26" customFormat="1" ht="15.75" customHeight="1">
      <c r="A280" s="14" t="s">
        <v>236</v>
      </c>
      <c r="B280" s="11"/>
      <c r="C280" s="11"/>
      <c r="D280" s="12" t="s">
        <v>154</v>
      </c>
      <c r="E280" s="136">
        <v>3445956</v>
      </c>
      <c r="F280" s="136">
        <f>SUM(F281)</f>
        <v>800</v>
      </c>
      <c r="G280" s="136">
        <f>SUM(G281)</f>
        <v>0</v>
      </c>
      <c r="H280" s="112">
        <f aca="true" t="shared" si="14" ref="H280:H306">SUM(E280:F280,-IF(ISNUMBER(G280),G280,0))</f>
        <v>3446756</v>
      </c>
    </row>
    <row r="281" spans="1:8" s="26" customFormat="1" ht="15.75" customHeight="1">
      <c r="A281" s="114"/>
      <c r="B281" s="29" t="s">
        <v>310</v>
      </c>
      <c r="C281" s="19"/>
      <c r="D281" s="13" t="s">
        <v>34</v>
      </c>
      <c r="E281" s="3">
        <v>2020000</v>
      </c>
      <c r="F281" s="3">
        <f>SUM(F282:F282)</f>
        <v>800</v>
      </c>
      <c r="G281" s="3">
        <f>SUM(G282:G282)</f>
        <v>0</v>
      </c>
      <c r="H281" s="112">
        <f>SUM(E281:F281,-IF(ISNUMBER(G281),G281,0))</f>
        <v>2020800</v>
      </c>
    </row>
    <row r="282" spans="1:8" s="26" customFormat="1" ht="58.5" customHeight="1">
      <c r="A282" s="127"/>
      <c r="B282" s="29"/>
      <c r="C282" s="25">
        <v>4160</v>
      </c>
      <c r="D282" s="133" t="s">
        <v>316</v>
      </c>
      <c r="E282" s="4">
        <v>0</v>
      </c>
      <c r="F282" s="4">
        <v>800</v>
      </c>
      <c r="G282" s="4">
        <v>0</v>
      </c>
      <c r="H282" s="113">
        <f>SUM(E282:F282,-IF(ISNUMBER(G282),G282,0))</f>
        <v>800</v>
      </c>
    </row>
    <row r="283" spans="1:8" s="26" customFormat="1" ht="15.75" customHeight="1" hidden="1">
      <c r="A283" s="114"/>
      <c r="B283" s="29" t="s">
        <v>269</v>
      </c>
      <c r="C283" s="19"/>
      <c r="D283" s="13" t="s">
        <v>270</v>
      </c>
      <c r="E283" s="3"/>
      <c r="F283" s="3">
        <f>SUM(F284:F284)</f>
        <v>0</v>
      </c>
      <c r="G283" s="3">
        <f>SUM(G284:G284)</f>
        <v>0</v>
      </c>
      <c r="H283" s="112">
        <f>SUM(E283:F283,-IF(ISNUMBER(G283),G283,0))</f>
        <v>0</v>
      </c>
    </row>
    <row r="284" spans="1:8" s="26" customFormat="1" ht="67.5" hidden="1">
      <c r="A284" s="127"/>
      <c r="B284" s="29"/>
      <c r="C284" s="25">
        <v>6220</v>
      </c>
      <c r="D284" s="133" t="s">
        <v>271</v>
      </c>
      <c r="E284" s="4"/>
      <c r="F284" s="4"/>
      <c r="G284" s="4"/>
      <c r="H284" s="113">
        <f>SUM(E284:F284,-IF(ISNUMBER(G284),G284,0))</f>
        <v>0</v>
      </c>
    </row>
    <row r="285" spans="1:8" s="26" customFormat="1" ht="45" hidden="1">
      <c r="A285" s="127"/>
      <c r="B285" s="29" t="s">
        <v>247</v>
      </c>
      <c r="C285" s="19"/>
      <c r="D285" s="13" t="s">
        <v>201</v>
      </c>
      <c r="E285" s="3"/>
      <c r="F285" s="3">
        <f>SUM(F286:F286)</f>
        <v>0</v>
      </c>
      <c r="G285" s="3">
        <f>SUM(G286:G286)</f>
        <v>0</v>
      </c>
      <c r="H285" s="112">
        <f t="shared" si="14"/>
        <v>0</v>
      </c>
    </row>
    <row r="286" spans="1:8" s="26" customFormat="1" ht="12.75" hidden="1">
      <c r="A286" s="147"/>
      <c r="B286" s="29"/>
      <c r="C286" s="25">
        <v>4130</v>
      </c>
      <c r="D286" s="133" t="s">
        <v>255</v>
      </c>
      <c r="E286" s="4"/>
      <c r="F286" s="4"/>
      <c r="G286" s="4"/>
      <c r="H286" s="113">
        <f t="shared" si="14"/>
        <v>0</v>
      </c>
    </row>
    <row r="287" spans="1:8" s="26" customFormat="1" ht="15.75" customHeight="1">
      <c r="A287" s="14" t="s">
        <v>21</v>
      </c>
      <c r="B287" s="11"/>
      <c r="C287" s="11"/>
      <c r="D287" s="12" t="s">
        <v>50</v>
      </c>
      <c r="E287" s="136">
        <v>8401137</v>
      </c>
      <c r="F287" s="136">
        <f>SUM(F288,F298,F313,F341)</f>
        <v>53785</v>
      </c>
      <c r="G287" s="136">
        <f>SUM(G288,G298,G313,G341)</f>
        <v>42553</v>
      </c>
      <c r="H287" s="112">
        <f t="shared" si="14"/>
        <v>8412369</v>
      </c>
    </row>
    <row r="288" spans="1:8" s="26" customFormat="1" ht="22.5">
      <c r="A288" s="11">
        <v>852</v>
      </c>
      <c r="B288" s="24" t="s">
        <v>225</v>
      </c>
      <c r="C288" s="19"/>
      <c r="D288" s="13" t="s">
        <v>36</v>
      </c>
      <c r="E288" s="3">
        <v>979493</v>
      </c>
      <c r="F288" s="3">
        <f>SUM(F289:F297)</f>
        <v>4305</v>
      </c>
      <c r="G288" s="3">
        <f>SUM(G289:G297)</f>
        <v>2073</v>
      </c>
      <c r="H288" s="112">
        <f t="shared" si="14"/>
        <v>981725</v>
      </c>
    </row>
    <row r="289" spans="1:8" s="26" customFormat="1" ht="22.5">
      <c r="A289" s="127"/>
      <c r="B289" s="29"/>
      <c r="C289" s="19">
        <v>4010</v>
      </c>
      <c r="D289" s="31" t="s">
        <v>24</v>
      </c>
      <c r="E289" s="143">
        <v>85546</v>
      </c>
      <c r="F289" s="143">
        <v>2374</v>
      </c>
      <c r="G289" s="143">
        <v>0</v>
      </c>
      <c r="H289" s="113">
        <f t="shared" si="14"/>
        <v>87920</v>
      </c>
    </row>
    <row r="290" spans="1:8" s="26" customFormat="1" ht="12.75">
      <c r="A290" s="127"/>
      <c r="B290" s="34"/>
      <c r="C290" s="19">
        <v>4040</v>
      </c>
      <c r="D290" s="144" t="s">
        <v>94</v>
      </c>
      <c r="E290" s="143">
        <v>5396</v>
      </c>
      <c r="F290" s="143">
        <v>0</v>
      </c>
      <c r="G290" s="143">
        <v>80</v>
      </c>
      <c r="H290" s="113">
        <f t="shared" si="14"/>
        <v>5316</v>
      </c>
    </row>
    <row r="291" spans="1:8" s="26" customFormat="1" ht="12.75">
      <c r="A291" s="127"/>
      <c r="B291" s="34"/>
      <c r="C291" s="19">
        <v>4110</v>
      </c>
      <c r="D291" s="44" t="s">
        <v>89</v>
      </c>
      <c r="E291" s="143">
        <v>15288</v>
      </c>
      <c r="F291" s="143">
        <v>1369</v>
      </c>
      <c r="G291" s="143">
        <v>0</v>
      </c>
      <c r="H291" s="113">
        <f t="shared" si="14"/>
        <v>16657</v>
      </c>
    </row>
    <row r="292" spans="1:8" s="26" customFormat="1" ht="12.75">
      <c r="A292" s="127"/>
      <c r="B292" s="34"/>
      <c r="C292" s="19">
        <v>4120</v>
      </c>
      <c r="D292" s="44" t="s">
        <v>27</v>
      </c>
      <c r="E292" s="143">
        <v>2059</v>
      </c>
      <c r="F292" s="143">
        <v>0</v>
      </c>
      <c r="G292" s="143">
        <v>663</v>
      </c>
      <c r="H292" s="113">
        <f t="shared" si="14"/>
        <v>1396</v>
      </c>
    </row>
    <row r="293" spans="1:8" s="26" customFormat="1" ht="12.75">
      <c r="A293" s="127"/>
      <c r="B293" s="34"/>
      <c r="C293" s="19">
        <v>4170</v>
      </c>
      <c r="D293" s="31" t="s">
        <v>23</v>
      </c>
      <c r="E293" s="143">
        <v>1920</v>
      </c>
      <c r="F293" s="143">
        <v>0</v>
      </c>
      <c r="G293" s="143">
        <v>160</v>
      </c>
      <c r="H293" s="113">
        <f t="shared" si="14"/>
        <v>1760</v>
      </c>
    </row>
    <row r="294" spans="1:8" s="26" customFormat="1" ht="12.75">
      <c r="A294" s="127"/>
      <c r="B294" s="34"/>
      <c r="C294" s="19">
        <v>4210</v>
      </c>
      <c r="D294" s="44" t="s">
        <v>29</v>
      </c>
      <c r="E294" s="143">
        <v>6625</v>
      </c>
      <c r="F294" s="143">
        <v>0</v>
      </c>
      <c r="G294" s="143">
        <v>1170</v>
      </c>
      <c r="H294" s="113">
        <f t="shared" si="14"/>
        <v>5455</v>
      </c>
    </row>
    <row r="295" spans="1:8" s="26" customFormat="1" ht="12.75">
      <c r="A295" s="127"/>
      <c r="B295" s="34"/>
      <c r="C295" s="19">
        <v>4300</v>
      </c>
      <c r="D295" s="31" t="s">
        <v>26</v>
      </c>
      <c r="E295" s="143">
        <v>2400</v>
      </c>
      <c r="F295" s="143">
        <v>352</v>
      </c>
      <c r="G295" s="143">
        <v>0</v>
      </c>
      <c r="H295" s="113">
        <f t="shared" si="14"/>
        <v>2752</v>
      </c>
    </row>
    <row r="296" spans="1:8" s="26" customFormat="1" ht="33.75">
      <c r="A296" s="127"/>
      <c r="B296" s="34"/>
      <c r="C296" s="19">
        <v>4740</v>
      </c>
      <c r="D296" s="31" t="s">
        <v>101</v>
      </c>
      <c r="E296" s="143">
        <v>0</v>
      </c>
      <c r="F296" s="143">
        <v>177</v>
      </c>
      <c r="G296" s="143">
        <v>0</v>
      </c>
      <c r="H296" s="113">
        <f t="shared" si="14"/>
        <v>177</v>
      </c>
    </row>
    <row r="297" spans="1:8" s="26" customFormat="1" ht="22.5">
      <c r="A297" s="127"/>
      <c r="B297" s="34"/>
      <c r="C297" s="19">
        <v>4750</v>
      </c>
      <c r="D297" s="31" t="s">
        <v>102</v>
      </c>
      <c r="E297" s="143">
        <v>0</v>
      </c>
      <c r="F297" s="143">
        <v>33</v>
      </c>
      <c r="G297" s="143">
        <v>0</v>
      </c>
      <c r="H297" s="113">
        <f t="shared" si="14"/>
        <v>33</v>
      </c>
    </row>
    <row r="298" spans="1:8" s="26" customFormat="1" ht="12.75">
      <c r="A298" s="17"/>
      <c r="B298" s="14" t="s">
        <v>238</v>
      </c>
      <c r="C298" s="19"/>
      <c r="D298" s="13" t="s">
        <v>59</v>
      </c>
      <c r="E298" s="3">
        <v>4622898</v>
      </c>
      <c r="F298" s="3">
        <f>SUM(F300:F312)</f>
        <v>26180</v>
      </c>
      <c r="G298" s="3">
        <f>SUM(G300:G312)</f>
        <v>20180</v>
      </c>
      <c r="H298" s="112">
        <f t="shared" si="14"/>
        <v>4628898</v>
      </c>
    </row>
    <row r="299" spans="1:8" s="32" customFormat="1" ht="22.5" hidden="1">
      <c r="A299" s="17"/>
      <c r="B299" s="29"/>
      <c r="C299" s="19">
        <v>3020</v>
      </c>
      <c r="D299" s="31" t="s">
        <v>151</v>
      </c>
      <c r="E299" s="4"/>
      <c r="F299" s="4"/>
      <c r="G299" s="4"/>
      <c r="H299" s="113">
        <f t="shared" si="14"/>
        <v>0</v>
      </c>
    </row>
    <row r="300" spans="1:8" s="26" customFormat="1" ht="22.5">
      <c r="A300" s="27"/>
      <c r="B300" s="28"/>
      <c r="C300" s="33">
        <v>4010</v>
      </c>
      <c r="D300" s="31" t="s">
        <v>24</v>
      </c>
      <c r="E300" s="35">
        <v>2199601</v>
      </c>
      <c r="F300" s="35">
        <v>8200</v>
      </c>
      <c r="G300" s="35">
        <v>0</v>
      </c>
      <c r="H300" s="141">
        <f t="shared" si="14"/>
        <v>2207801</v>
      </c>
    </row>
    <row r="301" spans="1:8" s="26" customFormat="1" ht="12.75">
      <c r="A301" s="27"/>
      <c r="B301" s="30"/>
      <c r="C301" s="19">
        <v>4110</v>
      </c>
      <c r="D301" s="44" t="s">
        <v>89</v>
      </c>
      <c r="E301" s="35">
        <v>396282</v>
      </c>
      <c r="F301" s="35">
        <v>0</v>
      </c>
      <c r="G301" s="35">
        <v>1514</v>
      </c>
      <c r="H301" s="141">
        <f t="shared" si="14"/>
        <v>394768</v>
      </c>
    </row>
    <row r="302" spans="1:8" s="26" customFormat="1" ht="12.75">
      <c r="A302" s="27"/>
      <c r="B302" s="30"/>
      <c r="C302" s="19">
        <v>4120</v>
      </c>
      <c r="D302" s="44" t="s">
        <v>27</v>
      </c>
      <c r="E302" s="35">
        <v>54910</v>
      </c>
      <c r="F302" s="35">
        <v>0</v>
      </c>
      <c r="G302" s="35">
        <v>686</v>
      </c>
      <c r="H302" s="141">
        <f t="shared" si="14"/>
        <v>54224</v>
      </c>
    </row>
    <row r="303" spans="1:8" s="26" customFormat="1" ht="12.75">
      <c r="A303" s="27"/>
      <c r="B303" s="30"/>
      <c r="C303" s="19">
        <v>4170</v>
      </c>
      <c r="D303" s="31" t="s">
        <v>23</v>
      </c>
      <c r="E303" s="35">
        <v>10068</v>
      </c>
      <c r="F303" s="35">
        <v>1000</v>
      </c>
      <c r="G303" s="35">
        <v>0</v>
      </c>
      <c r="H303" s="141">
        <f t="shared" si="14"/>
        <v>11068</v>
      </c>
    </row>
    <row r="304" spans="1:8" s="26" customFormat="1" ht="12.75">
      <c r="A304" s="27"/>
      <c r="B304" s="30"/>
      <c r="C304" s="33">
        <v>4210</v>
      </c>
      <c r="D304" s="44" t="s">
        <v>29</v>
      </c>
      <c r="E304" s="35">
        <v>279451</v>
      </c>
      <c r="F304" s="35">
        <v>9930</v>
      </c>
      <c r="G304" s="35">
        <v>0</v>
      </c>
      <c r="H304" s="141">
        <f t="shared" si="14"/>
        <v>289381</v>
      </c>
    </row>
    <row r="305" spans="1:8" s="26" customFormat="1" ht="12.75">
      <c r="A305" s="27"/>
      <c r="B305" s="30"/>
      <c r="C305" s="33">
        <v>4220</v>
      </c>
      <c r="D305" s="44" t="s">
        <v>83</v>
      </c>
      <c r="E305" s="35">
        <v>480244</v>
      </c>
      <c r="F305" s="35">
        <v>6000</v>
      </c>
      <c r="G305" s="35">
        <v>0</v>
      </c>
      <c r="H305" s="141">
        <f t="shared" si="14"/>
        <v>486244</v>
      </c>
    </row>
    <row r="306" spans="1:8" s="26" customFormat="1" ht="12.75">
      <c r="A306" s="27"/>
      <c r="B306" s="30"/>
      <c r="C306" s="33">
        <v>4280</v>
      </c>
      <c r="D306" s="44" t="s">
        <v>55</v>
      </c>
      <c r="E306" s="35">
        <v>7700</v>
      </c>
      <c r="F306" s="35">
        <v>0</v>
      </c>
      <c r="G306" s="35">
        <v>1200</v>
      </c>
      <c r="H306" s="141">
        <f t="shared" si="14"/>
        <v>6500</v>
      </c>
    </row>
    <row r="307" spans="1:8" s="26" customFormat="1" ht="12.75">
      <c r="A307" s="27"/>
      <c r="B307" s="30"/>
      <c r="C307" s="33">
        <v>4300</v>
      </c>
      <c r="D307" s="31" t="s">
        <v>26</v>
      </c>
      <c r="E307" s="4">
        <v>144200</v>
      </c>
      <c r="F307" s="4">
        <v>0</v>
      </c>
      <c r="G307" s="4">
        <v>10000</v>
      </c>
      <c r="H307" s="113">
        <f aca="true" t="shared" si="15" ref="H307:H332">SUM(E307:F307,-IF(ISNUMBER(G307),G307,0))</f>
        <v>134200</v>
      </c>
    </row>
    <row r="308" spans="1:8" s="26" customFormat="1" ht="12.75">
      <c r="A308" s="27"/>
      <c r="B308" s="30"/>
      <c r="C308" s="33">
        <v>4350</v>
      </c>
      <c r="D308" s="44" t="s">
        <v>77</v>
      </c>
      <c r="E308" s="35">
        <v>2250</v>
      </c>
      <c r="F308" s="35">
        <v>0</v>
      </c>
      <c r="G308" s="35">
        <v>280</v>
      </c>
      <c r="H308" s="113">
        <f t="shared" si="15"/>
        <v>1970</v>
      </c>
    </row>
    <row r="309" spans="1:8" s="26" customFormat="1" ht="33.75">
      <c r="A309" s="27"/>
      <c r="B309" s="30"/>
      <c r="C309" s="33">
        <v>4360</v>
      </c>
      <c r="D309" s="44" t="s">
        <v>96</v>
      </c>
      <c r="E309" s="35">
        <v>3800</v>
      </c>
      <c r="F309" s="35">
        <v>50</v>
      </c>
      <c r="G309" s="35">
        <v>0</v>
      </c>
      <c r="H309" s="113">
        <f t="shared" si="15"/>
        <v>3850</v>
      </c>
    </row>
    <row r="310" spans="1:8" s="26" customFormat="1" ht="12.75">
      <c r="A310" s="27"/>
      <c r="B310" s="30"/>
      <c r="C310" s="33">
        <v>4430</v>
      </c>
      <c r="D310" s="44" t="s">
        <v>31</v>
      </c>
      <c r="E310" s="35">
        <v>5463</v>
      </c>
      <c r="F310" s="35">
        <v>0</v>
      </c>
      <c r="G310" s="35">
        <v>500</v>
      </c>
      <c r="H310" s="113">
        <f t="shared" si="15"/>
        <v>4963</v>
      </c>
    </row>
    <row r="311" spans="1:8" s="26" customFormat="1" ht="33.75">
      <c r="A311" s="27"/>
      <c r="B311" s="30"/>
      <c r="C311" s="33">
        <v>4740</v>
      </c>
      <c r="D311" s="31" t="s">
        <v>101</v>
      </c>
      <c r="E311" s="35">
        <v>10400</v>
      </c>
      <c r="F311" s="35">
        <v>0</v>
      </c>
      <c r="G311" s="35">
        <v>6000</v>
      </c>
      <c r="H311" s="113">
        <f t="shared" si="15"/>
        <v>4400</v>
      </c>
    </row>
    <row r="312" spans="1:8" s="26" customFormat="1" ht="22.5">
      <c r="A312" s="27"/>
      <c r="B312" s="135"/>
      <c r="C312" s="33">
        <v>4750</v>
      </c>
      <c r="D312" s="31" t="s">
        <v>102</v>
      </c>
      <c r="E312" s="35">
        <v>12600</v>
      </c>
      <c r="F312" s="35">
        <v>1000</v>
      </c>
      <c r="G312" s="35">
        <v>0</v>
      </c>
      <c r="H312" s="113">
        <f t="shared" si="15"/>
        <v>13600</v>
      </c>
    </row>
    <row r="313" spans="1:8" s="26" customFormat="1" ht="12.75">
      <c r="A313" s="17"/>
      <c r="B313" s="34" t="s">
        <v>248</v>
      </c>
      <c r="C313" s="33"/>
      <c r="D313" s="41" t="s">
        <v>163</v>
      </c>
      <c r="E313" s="43">
        <v>401000</v>
      </c>
      <c r="F313" s="43">
        <f>SUM(F314:F326)</f>
        <v>10602</v>
      </c>
      <c r="G313" s="43">
        <f>SUM(G314:G326)</f>
        <v>7602</v>
      </c>
      <c r="H313" s="142">
        <f t="shared" si="15"/>
        <v>404000</v>
      </c>
    </row>
    <row r="314" spans="1:8" s="26" customFormat="1" ht="22.5">
      <c r="A314" s="17"/>
      <c r="B314" s="29"/>
      <c r="C314" s="33">
        <v>3020</v>
      </c>
      <c r="D314" s="31" t="s">
        <v>66</v>
      </c>
      <c r="E314" s="35">
        <v>1140</v>
      </c>
      <c r="F314" s="35">
        <v>0</v>
      </c>
      <c r="G314" s="35">
        <v>500</v>
      </c>
      <c r="H314" s="141">
        <f t="shared" si="15"/>
        <v>640</v>
      </c>
    </row>
    <row r="315" spans="1:8" s="26" customFormat="1" ht="22.5">
      <c r="A315" s="17"/>
      <c r="B315" s="34"/>
      <c r="C315" s="33">
        <v>4010</v>
      </c>
      <c r="D315" s="31" t="s">
        <v>24</v>
      </c>
      <c r="E315" s="35">
        <v>179714</v>
      </c>
      <c r="F315" s="35">
        <v>2500</v>
      </c>
      <c r="G315" s="35">
        <v>0</v>
      </c>
      <c r="H315" s="141">
        <f t="shared" si="15"/>
        <v>182214</v>
      </c>
    </row>
    <row r="316" spans="1:8" s="26" customFormat="1" ht="12.75">
      <c r="A316" s="17"/>
      <c r="B316" s="34"/>
      <c r="C316" s="33">
        <v>4040</v>
      </c>
      <c r="D316" s="31" t="s">
        <v>94</v>
      </c>
      <c r="E316" s="35">
        <v>11068</v>
      </c>
      <c r="F316" s="35">
        <v>0</v>
      </c>
      <c r="G316" s="35">
        <v>66</v>
      </c>
      <c r="H316" s="141">
        <f t="shared" si="15"/>
        <v>11002</v>
      </c>
    </row>
    <row r="317" spans="1:8" s="26" customFormat="1" ht="12.75">
      <c r="A317" s="17"/>
      <c r="B317" s="34"/>
      <c r="C317" s="33">
        <v>4110</v>
      </c>
      <c r="D317" s="44" t="s">
        <v>89</v>
      </c>
      <c r="E317" s="35">
        <v>32749</v>
      </c>
      <c r="F317" s="35">
        <v>398</v>
      </c>
      <c r="G317" s="35">
        <v>0</v>
      </c>
      <c r="H317" s="141">
        <f t="shared" si="15"/>
        <v>33147</v>
      </c>
    </row>
    <row r="318" spans="1:8" s="26" customFormat="1" ht="12.75">
      <c r="A318" s="17"/>
      <c r="B318" s="34"/>
      <c r="C318" s="33">
        <v>4120</v>
      </c>
      <c r="D318" s="44" t="s">
        <v>27</v>
      </c>
      <c r="E318" s="35">
        <v>4510</v>
      </c>
      <c r="F318" s="35">
        <v>0</v>
      </c>
      <c r="G318" s="35">
        <v>142</v>
      </c>
      <c r="H318" s="141">
        <f t="shared" si="15"/>
        <v>4368</v>
      </c>
    </row>
    <row r="319" spans="1:8" s="26" customFormat="1" ht="12.75">
      <c r="A319" s="17"/>
      <c r="B319" s="34"/>
      <c r="C319" s="33">
        <v>4210</v>
      </c>
      <c r="D319" s="44" t="s">
        <v>29</v>
      </c>
      <c r="E319" s="35">
        <v>53000</v>
      </c>
      <c r="F319" s="35">
        <v>7704</v>
      </c>
      <c r="G319" s="35">
        <v>0</v>
      </c>
      <c r="H319" s="141">
        <f t="shared" si="15"/>
        <v>60704</v>
      </c>
    </row>
    <row r="320" spans="1:8" s="26" customFormat="1" ht="12.75">
      <c r="A320" s="17"/>
      <c r="B320" s="34"/>
      <c r="C320" s="33">
        <v>4260</v>
      </c>
      <c r="D320" s="31" t="s">
        <v>51</v>
      </c>
      <c r="E320" s="35">
        <v>21000</v>
      </c>
      <c r="F320" s="35">
        <v>0</v>
      </c>
      <c r="G320" s="35">
        <v>4000</v>
      </c>
      <c r="H320" s="141">
        <f t="shared" si="15"/>
        <v>17000</v>
      </c>
    </row>
    <row r="321" spans="1:8" s="26" customFormat="1" ht="12.75">
      <c r="A321" s="17"/>
      <c r="B321" s="34"/>
      <c r="C321" s="33">
        <v>4270</v>
      </c>
      <c r="D321" s="31" t="s">
        <v>25</v>
      </c>
      <c r="E321" s="35">
        <v>30926</v>
      </c>
      <c r="F321" s="35">
        <v>0</v>
      </c>
      <c r="G321" s="35">
        <v>8</v>
      </c>
      <c r="H321" s="141">
        <f t="shared" si="15"/>
        <v>30918</v>
      </c>
    </row>
    <row r="322" spans="1:8" s="26" customFormat="1" ht="12.75">
      <c r="A322" s="17"/>
      <c r="B322" s="34"/>
      <c r="C322" s="33">
        <v>4280</v>
      </c>
      <c r="D322" s="44" t="s">
        <v>55</v>
      </c>
      <c r="E322" s="35">
        <v>300</v>
      </c>
      <c r="F322" s="35">
        <v>0</v>
      </c>
      <c r="G322" s="35">
        <v>215</v>
      </c>
      <c r="H322" s="141">
        <f t="shared" si="15"/>
        <v>85</v>
      </c>
    </row>
    <row r="323" spans="1:8" s="26" customFormat="1" ht="12.75">
      <c r="A323" s="17"/>
      <c r="B323" s="34"/>
      <c r="C323" s="33">
        <v>4300</v>
      </c>
      <c r="D323" s="31" t="s">
        <v>26</v>
      </c>
      <c r="E323" s="35">
        <v>30000</v>
      </c>
      <c r="F323" s="35">
        <v>0</v>
      </c>
      <c r="G323" s="35">
        <v>1000</v>
      </c>
      <c r="H323" s="141">
        <f t="shared" si="15"/>
        <v>29000</v>
      </c>
    </row>
    <row r="324" spans="1:8" s="26" customFormat="1" ht="12.75">
      <c r="A324" s="17"/>
      <c r="B324" s="34"/>
      <c r="C324" s="33">
        <v>4350</v>
      </c>
      <c r="D324" s="44" t="s">
        <v>77</v>
      </c>
      <c r="E324" s="35">
        <v>2039</v>
      </c>
      <c r="F324" s="35">
        <v>0</v>
      </c>
      <c r="G324" s="35">
        <v>253</v>
      </c>
      <c r="H324" s="141">
        <f t="shared" si="15"/>
        <v>1786</v>
      </c>
    </row>
    <row r="325" spans="1:8" s="26" customFormat="1" ht="12.75">
      <c r="A325" s="17"/>
      <c r="B325" s="34"/>
      <c r="C325" s="33">
        <v>4410</v>
      </c>
      <c r="D325" s="31" t="s">
        <v>47</v>
      </c>
      <c r="E325" s="35">
        <v>4000</v>
      </c>
      <c r="F325" s="35">
        <v>0</v>
      </c>
      <c r="G325" s="35">
        <v>1050</v>
      </c>
      <c r="H325" s="141">
        <f t="shared" si="15"/>
        <v>2950</v>
      </c>
    </row>
    <row r="326" spans="1:8" s="26" customFormat="1" ht="12.75">
      <c r="A326" s="17"/>
      <c r="B326" s="36"/>
      <c r="C326" s="33">
        <v>4430</v>
      </c>
      <c r="D326" s="31" t="s">
        <v>31</v>
      </c>
      <c r="E326" s="35">
        <v>800</v>
      </c>
      <c r="F326" s="35">
        <v>0</v>
      </c>
      <c r="G326" s="35">
        <v>368</v>
      </c>
      <c r="H326" s="141">
        <f t="shared" si="15"/>
        <v>432</v>
      </c>
    </row>
    <row r="327" spans="1:8" s="26" customFormat="1" ht="12.75" hidden="1">
      <c r="A327" s="17"/>
      <c r="B327" s="34" t="s">
        <v>242</v>
      </c>
      <c r="C327" s="19"/>
      <c r="D327" s="13" t="s">
        <v>164</v>
      </c>
      <c r="E327" s="3"/>
      <c r="F327" s="3">
        <f>SUM(F328:F332)</f>
        <v>0</v>
      </c>
      <c r="G327" s="3">
        <f>SUM(G328:G332)</f>
        <v>0</v>
      </c>
      <c r="H327" s="112">
        <f t="shared" si="15"/>
        <v>0</v>
      </c>
    </row>
    <row r="328" spans="1:8" s="26" customFormat="1" ht="56.25" hidden="1">
      <c r="A328" s="17"/>
      <c r="B328" s="29"/>
      <c r="C328" s="33">
        <v>2320</v>
      </c>
      <c r="D328" s="31" t="s">
        <v>160</v>
      </c>
      <c r="E328" s="35"/>
      <c r="F328" s="35"/>
      <c r="G328" s="35"/>
      <c r="H328" s="141">
        <f t="shared" si="15"/>
        <v>0</v>
      </c>
    </row>
    <row r="329" spans="1:8" s="26" customFormat="1" ht="45" hidden="1">
      <c r="A329" s="17"/>
      <c r="B329" s="34"/>
      <c r="C329" s="33">
        <v>2820</v>
      </c>
      <c r="D329" s="31" t="s">
        <v>122</v>
      </c>
      <c r="E329" s="35"/>
      <c r="F329" s="35"/>
      <c r="G329" s="35"/>
      <c r="H329" s="141">
        <f t="shared" si="15"/>
        <v>0</v>
      </c>
    </row>
    <row r="330" spans="1:8" s="26" customFormat="1" ht="12.75" hidden="1">
      <c r="A330" s="17"/>
      <c r="B330" s="34"/>
      <c r="C330" s="33">
        <v>3110</v>
      </c>
      <c r="D330" s="31" t="s">
        <v>49</v>
      </c>
      <c r="E330" s="35"/>
      <c r="F330" s="35"/>
      <c r="G330" s="35"/>
      <c r="H330" s="141">
        <f t="shared" si="15"/>
        <v>0</v>
      </c>
    </row>
    <row r="331" spans="1:8" s="26" customFormat="1" ht="12.75" hidden="1">
      <c r="A331" s="17"/>
      <c r="B331" s="34"/>
      <c r="C331" s="33">
        <v>4110</v>
      </c>
      <c r="D331" s="44" t="s">
        <v>89</v>
      </c>
      <c r="E331" s="35"/>
      <c r="F331" s="35"/>
      <c r="G331" s="35"/>
      <c r="H331" s="141">
        <f t="shared" si="15"/>
        <v>0</v>
      </c>
    </row>
    <row r="332" spans="1:8" s="26" customFormat="1" ht="12.75" hidden="1">
      <c r="A332" s="17"/>
      <c r="B332" s="36"/>
      <c r="C332" s="33">
        <v>4120</v>
      </c>
      <c r="D332" s="44" t="s">
        <v>27</v>
      </c>
      <c r="E332" s="35"/>
      <c r="F332" s="35"/>
      <c r="G332" s="35"/>
      <c r="H332" s="141">
        <f t="shared" si="15"/>
        <v>0</v>
      </c>
    </row>
    <row r="333" spans="1:8" s="32" customFormat="1" ht="21" customHeight="1" hidden="1">
      <c r="A333" s="17"/>
      <c r="B333" s="34" t="s">
        <v>226</v>
      </c>
      <c r="C333" s="19"/>
      <c r="D333" s="13" t="s">
        <v>32</v>
      </c>
      <c r="E333" s="3"/>
      <c r="F333" s="3">
        <f>SUM(F334:F338)</f>
        <v>0</v>
      </c>
      <c r="G333" s="3">
        <f>SUM(G334:G338)</f>
        <v>0</v>
      </c>
      <c r="H333" s="112">
        <f aca="true" t="shared" si="16" ref="H333:H358">SUM(E333:F333,-IF(ISNUMBER(G333),G333,0))</f>
        <v>0</v>
      </c>
    </row>
    <row r="334" spans="1:8" s="32" customFormat="1" ht="12.75" hidden="1">
      <c r="A334" s="17"/>
      <c r="B334" s="29"/>
      <c r="C334" s="33">
        <v>4210</v>
      </c>
      <c r="D334" s="31" t="s">
        <v>29</v>
      </c>
      <c r="E334" s="35"/>
      <c r="F334" s="35"/>
      <c r="G334" s="35"/>
      <c r="H334" s="141">
        <f t="shared" si="16"/>
        <v>0</v>
      </c>
    </row>
    <row r="335" spans="1:8" s="32" customFormat="1" ht="12.75" hidden="1">
      <c r="A335" s="17"/>
      <c r="B335" s="34"/>
      <c r="C335" s="33">
        <v>4300</v>
      </c>
      <c r="D335" s="31" t="s">
        <v>26</v>
      </c>
      <c r="E335" s="35"/>
      <c r="F335" s="35"/>
      <c r="G335" s="35"/>
      <c r="H335" s="141">
        <f t="shared" si="16"/>
        <v>0</v>
      </c>
    </row>
    <row r="336" spans="1:8" s="32" customFormat="1" ht="12.75" hidden="1">
      <c r="A336" s="17"/>
      <c r="B336" s="34"/>
      <c r="C336" s="33">
        <v>4420</v>
      </c>
      <c r="D336" s="31" t="s">
        <v>48</v>
      </c>
      <c r="E336" s="35"/>
      <c r="F336" s="35"/>
      <c r="G336" s="35"/>
      <c r="H336" s="141">
        <f t="shared" si="16"/>
        <v>0</v>
      </c>
    </row>
    <row r="337" spans="1:8" s="32" customFormat="1" ht="13.5" customHeight="1" hidden="1">
      <c r="A337" s="17"/>
      <c r="B337" s="34"/>
      <c r="C337" s="19">
        <v>4430</v>
      </c>
      <c r="D337" s="44" t="s">
        <v>31</v>
      </c>
      <c r="E337" s="4"/>
      <c r="F337" s="4"/>
      <c r="G337" s="4"/>
      <c r="H337" s="113">
        <f t="shared" si="16"/>
        <v>0</v>
      </c>
    </row>
    <row r="338" spans="1:8" s="32" customFormat="1" ht="22.5" customHeight="1" hidden="1">
      <c r="A338" s="18"/>
      <c r="B338" s="36"/>
      <c r="C338" s="33">
        <v>4750</v>
      </c>
      <c r="D338" s="44" t="s">
        <v>102</v>
      </c>
      <c r="E338" s="35"/>
      <c r="F338" s="35"/>
      <c r="G338" s="35"/>
      <c r="H338" s="141">
        <f t="shared" si="16"/>
        <v>0</v>
      </c>
    </row>
    <row r="339" spans="1:8" s="32" customFormat="1" ht="45" hidden="1">
      <c r="A339" s="17"/>
      <c r="B339" s="14" t="s">
        <v>243</v>
      </c>
      <c r="C339" s="19"/>
      <c r="D339" s="13" t="s">
        <v>165</v>
      </c>
      <c r="E339" s="3"/>
      <c r="F339" s="3">
        <f>SUM(F340:F340)</f>
        <v>0</v>
      </c>
      <c r="G339" s="3">
        <f>SUM(G340:G340)</f>
        <v>0</v>
      </c>
      <c r="H339" s="112">
        <f t="shared" si="16"/>
        <v>0</v>
      </c>
    </row>
    <row r="340" spans="1:8" s="32" customFormat="1" ht="15" customHeight="1" hidden="1">
      <c r="A340" s="17"/>
      <c r="B340" s="34"/>
      <c r="C340" s="33">
        <v>4170</v>
      </c>
      <c r="D340" s="44" t="s">
        <v>23</v>
      </c>
      <c r="E340" s="35"/>
      <c r="F340" s="35"/>
      <c r="G340" s="35"/>
      <c r="H340" s="141">
        <f t="shared" si="16"/>
        <v>0</v>
      </c>
    </row>
    <row r="341" spans="1:8" s="32" customFormat="1" ht="16.5" customHeight="1">
      <c r="A341" s="17"/>
      <c r="B341" s="24" t="s">
        <v>235</v>
      </c>
      <c r="C341" s="19"/>
      <c r="D341" s="13" t="s">
        <v>54</v>
      </c>
      <c r="E341" s="136">
        <v>123400</v>
      </c>
      <c r="F341" s="136">
        <f>SUM(F342:F343)</f>
        <v>12698</v>
      </c>
      <c r="G341" s="136">
        <f>SUM(G342:G343)</f>
        <v>12698</v>
      </c>
      <c r="H341" s="112">
        <f t="shared" si="16"/>
        <v>123400</v>
      </c>
    </row>
    <row r="342" spans="1:8" s="32" customFormat="1" ht="45">
      <c r="A342" s="17"/>
      <c r="B342" s="34"/>
      <c r="C342" s="11">
        <v>2820</v>
      </c>
      <c r="D342" s="44" t="s">
        <v>122</v>
      </c>
      <c r="E342" s="4">
        <v>0</v>
      </c>
      <c r="F342" s="4">
        <v>12698</v>
      </c>
      <c r="G342" s="4">
        <v>0</v>
      </c>
      <c r="H342" s="113">
        <f t="shared" si="16"/>
        <v>12698</v>
      </c>
    </row>
    <row r="343" spans="1:8" s="32" customFormat="1" ht="15" customHeight="1">
      <c r="A343" s="18"/>
      <c r="B343" s="36"/>
      <c r="C343" s="33">
        <v>4300</v>
      </c>
      <c r="D343" s="31" t="s">
        <v>26</v>
      </c>
      <c r="E343" s="4">
        <v>13000</v>
      </c>
      <c r="F343" s="4">
        <v>0</v>
      </c>
      <c r="G343" s="4">
        <v>12698</v>
      </c>
      <c r="H343" s="113">
        <f t="shared" si="16"/>
        <v>302</v>
      </c>
    </row>
    <row r="344" spans="1:8" s="32" customFormat="1" ht="38.25">
      <c r="A344" s="14" t="s">
        <v>244</v>
      </c>
      <c r="B344" s="11"/>
      <c r="C344" s="11"/>
      <c r="D344" s="12" t="s">
        <v>166</v>
      </c>
      <c r="E344" s="136">
        <v>2595522</v>
      </c>
      <c r="F344" s="136">
        <f>SUM(F345,F347)</f>
        <v>39409</v>
      </c>
      <c r="G344" s="136">
        <f>SUM(G345,G347)</f>
        <v>45548</v>
      </c>
      <c r="H344" s="112">
        <f t="shared" si="16"/>
        <v>2589383</v>
      </c>
    </row>
    <row r="345" spans="1:8" s="32" customFormat="1" ht="27" customHeight="1" hidden="1">
      <c r="A345" s="114"/>
      <c r="B345" s="29" t="s">
        <v>245</v>
      </c>
      <c r="C345" s="19"/>
      <c r="D345" s="13" t="s">
        <v>256</v>
      </c>
      <c r="E345" s="3"/>
      <c r="F345" s="3">
        <f>SUM(F346)</f>
        <v>0</v>
      </c>
      <c r="G345" s="3">
        <f>SUM(G346)</f>
        <v>0</v>
      </c>
      <c r="H345" s="112">
        <f t="shared" si="16"/>
        <v>0</v>
      </c>
    </row>
    <row r="346" spans="1:8" s="32" customFormat="1" ht="33.75" hidden="1">
      <c r="A346" s="127"/>
      <c r="B346" s="24"/>
      <c r="C346" s="19">
        <v>2580</v>
      </c>
      <c r="D346" s="31" t="s">
        <v>257</v>
      </c>
      <c r="E346" s="4"/>
      <c r="F346" s="4"/>
      <c r="G346" s="4"/>
      <c r="H346" s="113">
        <f t="shared" si="16"/>
        <v>0</v>
      </c>
    </row>
    <row r="347" spans="1:8" s="32" customFormat="1" ht="12.75">
      <c r="A347" s="127"/>
      <c r="B347" s="29" t="s">
        <v>261</v>
      </c>
      <c r="C347" s="19"/>
      <c r="D347" s="13" t="s">
        <v>60</v>
      </c>
      <c r="E347" s="3">
        <v>2517984</v>
      </c>
      <c r="F347" s="3">
        <f>SUM(F348:F357)</f>
        <v>39409</v>
      </c>
      <c r="G347" s="3">
        <f>SUM(G348:G357)</f>
        <v>45548</v>
      </c>
      <c r="H347" s="112">
        <f t="shared" si="16"/>
        <v>2511845</v>
      </c>
    </row>
    <row r="348" spans="1:8" s="32" customFormat="1" ht="12.75">
      <c r="A348" s="137"/>
      <c r="B348" s="14"/>
      <c r="C348" s="19">
        <v>3118</v>
      </c>
      <c r="D348" s="31" t="s">
        <v>49</v>
      </c>
      <c r="E348" s="4">
        <v>242195</v>
      </c>
      <c r="F348" s="4">
        <v>24185</v>
      </c>
      <c r="G348" s="4">
        <v>0</v>
      </c>
      <c r="H348" s="113">
        <f t="shared" si="16"/>
        <v>266380</v>
      </c>
    </row>
    <row r="349" spans="1:8" s="32" customFormat="1" ht="22.5">
      <c r="A349" s="161">
        <v>853</v>
      </c>
      <c r="B349" s="14" t="s">
        <v>261</v>
      </c>
      <c r="C349" s="19">
        <v>4018</v>
      </c>
      <c r="D349" s="31" t="s">
        <v>24</v>
      </c>
      <c r="E349" s="4">
        <v>53363</v>
      </c>
      <c r="F349" s="4">
        <v>9272</v>
      </c>
      <c r="G349" s="4">
        <v>0</v>
      </c>
      <c r="H349" s="113">
        <f t="shared" si="16"/>
        <v>62635</v>
      </c>
    </row>
    <row r="350" spans="1:8" s="32" customFormat="1" ht="12.75">
      <c r="A350" s="128"/>
      <c r="B350" s="30"/>
      <c r="C350" s="33">
        <v>4118</v>
      </c>
      <c r="D350" s="44" t="s">
        <v>89</v>
      </c>
      <c r="E350" s="35">
        <v>90433</v>
      </c>
      <c r="F350" s="35">
        <v>1759</v>
      </c>
      <c r="G350" s="35">
        <v>0</v>
      </c>
      <c r="H350" s="141">
        <f t="shared" si="16"/>
        <v>92192</v>
      </c>
    </row>
    <row r="351" spans="1:8" s="32" customFormat="1" ht="12.75">
      <c r="A351" s="128"/>
      <c r="B351" s="30"/>
      <c r="C351" s="19">
        <v>4210</v>
      </c>
      <c r="D351" s="44" t="s">
        <v>29</v>
      </c>
      <c r="E351" s="4">
        <v>75156</v>
      </c>
      <c r="F351" s="4">
        <v>4193</v>
      </c>
      <c r="G351" s="4">
        <v>0</v>
      </c>
      <c r="H351" s="113">
        <f t="shared" si="16"/>
        <v>79349</v>
      </c>
    </row>
    <row r="352" spans="1:8" s="32" customFormat="1" ht="12.75">
      <c r="A352" s="128"/>
      <c r="B352" s="30"/>
      <c r="C352" s="19">
        <v>4308</v>
      </c>
      <c r="D352" s="31" t="s">
        <v>26</v>
      </c>
      <c r="E352" s="4">
        <v>52659</v>
      </c>
      <c r="F352" s="4">
        <v>0</v>
      </c>
      <c r="G352" s="4">
        <v>41355</v>
      </c>
      <c r="H352" s="113">
        <f t="shared" si="16"/>
        <v>11304</v>
      </c>
    </row>
    <row r="353" spans="1:8" s="32" customFormat="1" ht="33.75">
      <c r="A353" s="128"/>
      <c r="B353" s="30"/>
      <c r="C353" s="19">
        <v>4400</v>
      </c>
      <c r="D353" s="31" t="s">
        <v>317</v>
      </c>
      <c r="E353" s="4">
        <v>91225</v>
      </c>
      <c r="F353" s="4">
        <v>0</v>
      </c>
      <c r="G353" s="4">
        <v>3193</v>
      </c>
      <c r="H353" s="113">
        <f t="shared" si="16"/>
        <v>88032</v>
      </c>
    </row>
    <row r="354" spans="1:8" s="32" customFormat="1" ht="33.75">
      <c r="A354" s="128"/>
      <c r="B354" s="30"/>
      <c r="C354" s="19">
        <v>4740</v>
      </c>
      <c r="D354" s="31" t="s">
        <v>101</v>
      </c>
      <c r="E354" s="4">
        <v>3000</v>
      </c>
      <c r="F354" s="4">
        <v>0</v>
      </c>
      <c r="G354" s="4">
        <v>1000</v>
      </c>
      <c r="H354" s="113">
        <f t="shared" si="16"/>
        <v>2000</v>
      </c>
    </row>
    <row r="355" spans="1:8" s="32" customFormat="1" ht="12.75" hidden="1">
      <c r="A355" s="128"/>
      <c r="B355" s="30"/>
      <c r="C355" s="19">
        <v>4410</v>
      </c>
      <c r="D355" s="31" t="s">
        <v>47</v>
      </c>
      <c r="E355" s="4"/>
      <c r="F355" s="4"/>
      <c r="G355" s="4"/>
      <c r="H355" s="113">
        <f t="shared" si="16"/>
        <v>0</v>
      </c>
    </row>
    <row r="356" spans="1:8" s="32" customFormat="1" ht="22.5" hidden="1">
      <c r="A356" s="128"/>
      <c r="B356" s="30"/>
      <c r="C356" s="19">
        <v>4440</v>
      </c>
      <c r="D356" s="31" t="s">
        <v>117</v>
      </c>
      <c r="E356" s="4"/>
      <c r="F356" s="4"/>
      <c r="G356" s="4"/>
      <c r="H356" s="113">
        <f t="shared" si="16"/>
        <v>0</v>
      </c>
    </row>
    <row r="357" spans="1:8" s="32" customFormat="1" ht="22.5" hidden="1">
      <c r="A357" s="128"/>
      <c r="B357" s="30"/>
      <c r="C357" s="25">
        <v>4700</v>
      </c>
      <c r="D357" s="133" t="s">
        <v>100</v>
      </c>
      <c r="E357" s="157"/>
      <c r="F357" s="157"/>
      <c r="G357" s="157"/>
      <c r="H357" s="158">
        <f t="shared" si="16"/>
        <v>0</v>
      </c>
    </row>
    <row r="358" spans="1:8" s="32" customFormat="1" ht="25.5">
      <c r="A358" s="14" t="s">
        <v>222</v>
      </c>
      <c r="B358" s="11"/>
      <c r="C358" s="11"/>
      <c r="D358" s="12" t="s">
        <v>167</v>
      </c>
      <c r="E358" s="3">
        <v>4443983</v>
      </c>
      <c r="F358" s="3">
        <f>SUM(F364,F368,F380,F397,F409)</f>
        <v>10063</v>
      </c>
      <c r="G358" s="3">
        <f>SUM(G364,G368,G380,G397,G409)</f>
        <v>8896</v>
      </c>
      <c r="H358" s="112">
        <f t="shared" si="16"/>
        <v>4445150</v>
      </c>
    </row>
    <row r="359" spans="1:8" s="32" customFormat="1" ht="12.75" hidden="1">
      <c r="A359" s="160"/>
      <c r="B359" s="14" t="s">
        <v>265</v>
      </c>
      <c r="C359" s="11"/>
      <c r="D359" s="13" t="s">
        <v>73</v>
      </c>
      <c r="E359" s="3"/>
      <c r="F359" s="3">
        <f>SUM(F360:F363)</f>
        <v>0</v>
      </c>
      <c r="G359" s="3">
        <f>SUM(G360:G363)</f>
        <v>0</v>
      </c>
      <c r="H359" s="112">
        <f aca="true" t="shared" si="17" ref="H359:H396">SUM(E359:F359,-IF(ISNUMBER(G359),G359,0))</f>
        <v>0</v>
      </c>
    </row>
    <row r="360" spans="1:8" s="32" customFormat="1" ht="22.5" hidden="1">
      <c r="A360" s="16">
        <v>854</v>
      </c>
      <c r="B360" s="14" t="s">
        <v>265</v>
      </c>
      <c r="C360" s="11">
        <v>4010</v>
      </c>
      <c r="D360" s="15" t="s">
        <v>24</v>
      </c>
      <c r="E360" s="4"/>
      <c r="F360" s="4"/>
      <c r="G360" s="4"/>
      <c r="H360" s="113">
        <f t="shared" si="17"/>
        <v>0</v>
      </c>
    </row>
    <row r="361" spans="1:8" s="32" customFormat="1" ht="12.75" hidden="1">
      <c r="A361" s="16"/>
      <c r="B361" s="29"/>
      <c r="C361" s="11">
        <v>4110</v>
      </c>
      <c r="D361" s="31" t="s">
        <v>89</v>
      </c>
      <c r="E361" s="4"/>
      <c r="F361" s="4"/>
      <c r="G361" s="4"/>
      <c r="H361" s="113">
        <f t="shared" si="17"/>
        <v>0</v>
      </c>
    </row>
    <row r="362" spans="1:8" s="32" customFormat="1" ht="12.75" hidden="1">
      <c r="A362" s="17"/>
      <c r="B362" s="34"/>
      <c r="C362" s="11">
        <v>4120</v>
      </c>
      <c r="D362" s="44" t="s">
        <v>27</v>
      </c>
      <c r="E362" s="4"/>
      <c r="F362" s="4"/>
      <c r="G362" s="4"/>
      <c r="H362" s="113">
        <f t="shared" si="17"/>
        <v>0</v>
      </c>
    </row>
    <row r="363" spans="1:8" s="32" customFormat="1" ht="22.5" hidden="1">
      <c r="A363" s="17"/>
      <c r="B363" s="34"/>
      <c r="C363" s="11">
        <v>4440</v>
      </c>
      <c r="D363" s="44" t="s">
        <v>78</v>
      </c>
      <c r="E363" s="4"/>
      <c r="F363" s="4"/>
      <c r="G363" s="4"/>
      <c r="H363" s="113">
        <f t="shared" si="17"/>
        <v>0</v>
      </c>
    </row>
    <row r="364" spans="1:8" s="32" customFormat="1" ht="22.5">
      <c r="A364" s="127"/>
      <c r="B364" s="24" t="s">
        <v>258</v>
      </c>
      <c r="C364" s="18"/>
      <c r="D364" s="41" t="s">
        <v>168</v>
      </c>
      <c r="E364" s="43">
        <v>895973</v>
      </c>
      <c r="F364" s="43">
        <f>SUM(F365:F367)</f>
        <v>4883</v>
      </c>
      <c r="G364" s="43">
        <f>SUM(G365:G367)</f>
        <v>0</v>
      </c>
      <c r="H364" s="142">
        <f t="shared" si="17"/>
        <v>900856</v>
      </c>
    </row>
    <row r="365" spans="1:8" s="32" customFormat="1" ht="12.75">
      <c r="A365" s="17"/>
      <c r="B365" s="34"/>
      <c r="C365" s="11">
        <v>4210</v>
      </c>
      <c r="D365" s="44" t="s">
        <v>29</v>
      </c>
      <c r="E365" s="4">
        <v>5500</v>
      </c>
      <c r="F365" s="4">
        <v>1348</v>
      </c>
      <c r="G365" s="4">
        <v>0</v>
      </c>
      <c r="H365" s="113">
        <f t="shared" si="17"/>
        <v>6848</v>
      </c>
    </row>
    <row r="366" spans="1:8" s="32" customFormat="1" ht="12.75">
      <c r="A366" s="17"/>
      <c r="B366" s="34"/>
      <c r="C366" s="18">
        <v>4260</v>
      </c>
      <c r="D366" s="44" t="s">
        <v>51</v>
      </c>
      <c r="E366" s="35">
        <v>55708</v>
      </c>
      <c r="F366" s="35">
        <v>1335</v>
      </c>
      <c r="G366" s="35">
        <v>0</v>
      </c>
      <c r="H366" s="113">
        <f t="shared" si="17"/>
        <v>57043</v>
      </c>
    </row>
    <row r="367" spans="1:8" s="32" customFormat="1" ht="12.75">
      <c r="A367" s="17"/>
      <c r="B367" s="34"/>
      <c r="C367" s="18">
        <v>4300</v>
      </c>
      <c r="D367" s="31" t="s">
        <v>26</v>
      </c>
      <c r="E367" s="35">
        <v>12826</v>
      </c>
      <c r="F367" s="35">
        <v>2200</v>
      </c>
      <c r="G367" s="35">
        <v>0</v>
      </c>
      <c r="H367" s="113">
        <f t="shared" si="17"/>
        <v>15026</v>
      </c>
    </row>
    <row r="368" spans="1:8" s="32" customFormat="1" ht="33.75">
      <c r="A368" s="127"/>
      <c r="B368" s="24" t="s">
        <v>284</v>
      </c>
      <c r="C368" s="18"/>
      <c r="D368" s="41" t="s">
        <v>74</v>
      </c>
      <c r="E368" s="43">
        <v>740811</v>
      </c>
      <c r="F368" s="43">
        <f>SUM(F369:F379)</f>
        <v>181</v>
      </c>
      <c r="G368" s="43">
        <f>SUM(G369:G379)</f>
        <v>181</v>
      </c>
      <c r="H368" s="142">
        <f t="shared" si="17"/>
        <v>740811</v>
      </c>
    </row>
    <row r="369" spans="1:8" s="32" customFormat="1" ht="22.5" hidden="1">
      <c r="A369" s="17"/>
      <c r="B369" s="34"/>
      <c r="C369" s="11">
        <v>4010</v>
      </c>
      <c r="D369" s="44" t="s">
        <v>24</v>
      </c>
      <c r="E369" s="4"/>
      <c r="F369" s="4"/>
      <c r="G369" s="4"/>
      <c r="H369" s="113">
        <f t="shared" si="17"/>
        <v>0</v>
      </c>
    </row>
    <row r="370" spans="1:8" s="32" customFormat="1" ht="12.75" hidden="1">
      <c r="A370" s="17"/>
      <c r="B370" s="34"/>
      <c r="C370" s="18">
        <v>4110</v>
      </c>
      <c r="D370" s="44" t="s">
        <v>89</v>
      </c>
      <c r="E370" s="35"/>
      <c r="F370" s="35"/>
      <c r="G370" s="35"/>
      <c r="H370" s="113">
        <f t="shared" si="17"/>
        <v>0</v>
      </c>
    </row>
    <row r="371" spans="1:8" s="32" customFormat="1" ht="12.75" hidden="1">
      <c r="A371" s="17"/>
      <c r="B371" s="34"/>
      <c r="C371" s="18">
        <v>4120</v>
      </c>
      <c r="D371" s="44" t="s">
        <v>27</v>
      </c>
      <c r="E371" s="35"/>
      <c r="F371" s="35"/>
      <c r="G371" s="35"/>
      <c r="H371" s="113">
        <f t="shared" si="17"/>
        <v>0</v>
      </c>
    </row>
    <row r="372" spans="1:8" s="32" customFormat="1" ht="12.75">
      <c r="A372" s="17"/>
      <c r="B372" s="34"/>
      <c r="C372" s="18">
        <v>4210</v>
      </c>
      <c r="D372" s="44" t="s">
        <v>29</v>
      </c>
      <c r="E372" s="35">
        <v>56012</v>
      </c>
      <c r="F372" s="35">
        <v>100</v>
      </c>
      <c r="G372" s="35">
        <v>0</v>
      </c>
      <c r="H372" s="113">
        <f t="shared" si="17"/>
        <v>56112</v>
      </c>
    </row>
    <row r="373" spans="1:8" s="32" customFormat="1" ht="12.75">
      <c r="A373" s="17"/>
      <c r="B373" s="34"/>
      <c r="C373" s="18">
        <v>4280</v>
      </c>
      <c r="D373" s="44" t="s">
        <v>55</v>
      </c>
      <c r="E373" s="35">
        <v>6600</v>
      </c>
      <c r="F373" s="35">
        <v>81</v>
      </c>
      <c r="G373" s="35">
        <v>0</v>
      </c>
      <c r="H373" s="113">
        <f t="shared" si="17"/>
        <v>6681</v>
      </c>
    </row>
    <row r="374" spans="1:8" s="32" customFormat="1" ht="22.5">
      <c r="A374" s="17"/>
      <c r="B374" s="34"/>
      <c r="C374" s="18">
        <v>6060</v>
      </c>
      <c r="D374" s="44" t="s">
        <v>28</v>
      </c>
      <c r="E374" s="35">
        <v>5000</v>
      </c>
      <c r="F374" s="35">
        <v>0</v>
      </c>
      <c r="G374" s="35">
        <v>181</v>
      </c>
      <c r="H374" s="113">
        <f t="shared" si="17"/>
        <v>4819</v>
      </c>
    </row>
    <row r="375" spans="1:8" s="32" customFormat="1" ht="12.75" hidden="1">
      <c r="A375" s="17"/>
      <c r="B375" s="34"/>
      <c r="C375" s="18">
        <v>4350</v>
      </c>
      <c r="D375" s="44" t="s">
        <v>77</v>
      </c>
      <c r="E375" s="35"/>
      <c r="F375" s="35"/>
      <c r="G375" s="35"/>
      <c r="H375" s="113">
        <f t="shared" si="17"/>
        <v>0</v>
      </c>
    </row>
    <row r="376" spans="1:8" s="32" customFormat="1" ht="22.5" hidden="1">
      <c r="A376" s="17"/>
      <c r="B376" s="34"/>
      <c r="C376" s="18">
        <v>4440</v>
      </c>
      <c r="D376" s="44" t="s">
        <v>117</v>
      </c>
      <c r="E376" s="35"/>
      <c r="F376" s="35"/>
      <c r="G376" s="35"/>
      <c r="H376" s="113">
        <f t="shared" si="17"/>
        <v>0</v>
      </c>
    </row>
    <row r="377" spans="1:8" s="32" customFormat="1" ht="22.5" hidden="1">
      <c r="A377" s="17"/>
      <c r="B377" s="34"/>
      <c r="C377" s="18">
        <v>4700</v>
      </c>
      <c r="D377" s="44" t="s">
        <v>100</v>
      </c>
      <c r="E377" s="35"/>
      <c r="F377" s="35"/>
      <c r="G377" s="35"/>
      <c r="H377" s="113">
        <f t="shared" si="17"/>
        <v>0</v>
      </c>
    </row>
    <row r="378" spans="1:8" s="32" customFormat="1" ht="33.75" hidden="1">
      <c r="A378" s="17"/>
      <c r="B378" s="34"/>
      <c r="C378" s="18">
        <v>4740</v>
      </c>
      <c r="D378" s="44" t="s">
        <v>101</v>
      </c>
      <c r="E378" s="35"/>
      <c r="F378" s="35"/>
      <c r="G378" s="35"/>
      <c r="H378" s="113">
        <f t="shared" si="17"/>
        <v>0</v>
      </c>
    </row>
    <row r="379" spans="1:8" s="32" customFormat="1" ht="22.5" hidden="1">
      <c r="A379" s="17"/>
      <c r="B379" s="34"/>
      <c r="C379" s="18">
        <v>4750</v>
      </c>
      <c r="D379" s="44" t="s">
        <v>102</v>
      </c>
      <c r="E379" s="35"/>
      <c r="F379" s="35"/>
      <c r="G379" s="35"/>
      <c r="H379" s="113">
        <f t="shared" si="17"/>
        <v>0</v>
      </c>
    </row>
    <row r="380" spans="1:8" s="32" customFormat="1" ht="22.5">
      <c r="A380" s="127"/>
      <c r="B380" s="24" t="s">
        <v>278</v>
      </c>
      <c r="C380" s="18"/>
      <c r="D380" s="41" t="s">
        <v>169</v>
      </c>
      <c r="E380" s="43">
        <v>432224</v>
      </c>
      <c r="F380" s="43">
        <f>SUM(F385:F396)</f>
        <v>4040</v>
      </c>
      <c r="G380" s="43">
        <f>SUM(G385:G396)</f>
        <v>4040</v>
      </c>
      <c r="H380" s="142">
        <f t="shared" si="17"/>
        <v>432224</v>
      </c>
    </row>
    <row r="381" spans="1:8" s="32" customFormat="1" ht="22.5" hidden="1">
      <c r="A381" s="17"/>
      <c r="B381" s="34"/>
      <c r="C381" s="11">
        <v>4010</v>
      </c>
      <c r="D381" s="44" t="s">
        <v>24</v>
      </c>
      <c r="E381" s="4"/>
      <c r="F381" s="4"/>
      <c r="G381" s="4"/>
      <c r="H381" s="113">
        <f t="shared" si="17"/>
        <v>0</v>
      </c>
    </row>
    <row r="382" spans="1:8" s="32" customFormat="1" ht="12.75" hidden="1">
      <c r="A382" s="17"/>
      <c r="B382" s="34"/>
      <c r="C382" s="18">
        <v>4110</v>
      </c>
      <c r="D382" s="44" t="s">
        <v>89</v>
      </c>
      <c r="E382" s="35"/>
      <c r="F382" s="35"/>
      <c r="G382" s="35"/>
      <c r="H382" s="113">
        <f t="shared" si="17"/>
        <v>0</v>
      </c>
    </row>
    <row r="383" spans="1:8" s="32" customFormat="1" ht="12.75" hidden="1">
      <c r="A383" s="17"/>
      <c r="B383" s="34"/>
      <c r="C383" s="18">
        <v>4120</v>
      </c>
      <c r="D383" s="44" t="s">
        <v>27</v>
      </c>
      <c r="E383" s="35"/>
      <c r="F383" s="35"/>
      <c r="G383" s="35"/>
      <c r="H383" s="113">
        <f t="shared" si="17"/>
        <v>0</v>
      </c>
    </row>
    <row r="384" spans="1:8" s="32" customFormat="1" ht="12.75" hidden="1">
      <c r="A384" s="17"/>
      <c r="B384" s="34"/>
      <c r="C384" s="18">
        <v>4170</v>
      </c>
      <c r="D384" s="44" t="s">
        <v>23</v>
      </c>
      <c r="E384" s="35"/>
      <c r="F384" s="35"/>
      <c r="G384" s="35"/>
      <c r="H384" s="113">
        <f t="shared" si="17"/>
        <v>0</v>
      </c>
    </row>
    <row r="385" spans="1:8" s="32" customFormat="1" ht="12.75">
      <c r="A385" s="17"/>
      <c r="B385" s="34"/>
      <c r="C385" s="18">
        <v>4210</v>
      </c>
      <c r="D385" s="44" t="s">
        <v>29</v>
      </c>
      <c r="E385" s="35">
        <v>7300</v>
      </c>
      <c r="F385" s="35">
        <v>1640</v>
      </c>
      <c r="G385" s="35">
        <v>0</v>
      </c>
      <c r="H385" s="113">
        <f t="shared" si="17"/>
        <v>8940</v>
      </c>
    </row>
    <row r="386" spans="1:8" s="32" customFormat="1" ht="12.75">
      <c r="A386" s="17"/>
      <c r="B386" s="34"/>
      <c r="C386" s="18">
        <v>4260</v>
      </c>
      <c r="D386" s="44" t="s">
        <v>51</v>
      </c>
      <c r="E386" s="35">
        <v>21700</v>
      </c>
      <c r="F386" s="35">
        <v>0</v>
      </c>
      <c r="G386" s="35">
        <v>1400</v>
      </c>
      <c r="H386" s="113">
        <f t="shared" si="17"/>
        <v>20300</v>
      </c>
    </row>
    <row r="387" spans="1:8" s="32" customFormat="1" ht="12.75">
      <c r="A387" s="17"/>
      <c r="B387" s="34"/>
      <c r="C387" s="18">
        <v>4270</v>
      </c>
      <c r="D387" s="44" t="s">
        <v>25</v>
      </c>
      <c r="E387" s="35">
        <v>36220</v>
      </c>
      <c r="F387" s="35">
        <v>1100</v>
      </c>
      <c r="G387" s="35">
        <v>0</v>
      </c>
      <c r="H387" s="113">
        <f t="shared" si="17"/>
        <v>37320</v>
      </c>
    </row>
    <row r="388" spans="1:8" s="32" customFormat="1" ht="12.75">
      <c r="A388" s="17"/>
      <c r="B388" s="34"/>
      <c r="C388" s="18">
        <v>4280</v>
      </c>
      <c r="D388" s="44" t="s">
        <v>55</v>
      </c>
      <c r="E388" s="35">
        <v>600</v>
      </c>
      <c r="F388" s="35">
        <v>0</v>
      </c>
      <c r="G388" s="35">
        <v>300</v>
      </c>
      <c r="H388" s="113">
        <f t="shared" si="17"/>
        <v>300</v>
      </c>
    </row>
    <row r="389" spans="1:8" s="32" customFormat="1" ht="12.75">
      <c r="A389" s="17"/>
      <c r="B389" s="34"/>
      <c r="C389" s="18">
        <v>4300</v>
      </c>
      <c r="D389" s="44" t="s">
        <v>26</v>
      </c>
      <c r="E389" s="35">
        <v>14196</v>
      </c>
      <c r="F389" s="35">
        <v>0</v>
      </c>
      <c r="G389" s="35">
        <v>400</v>
      </c>
      <c r="H389" s="113">
        <f t="shared" si="17"/>
        <v>13796</v>
      </c>
    </row>
    <row r="390" spans="1:8" s="32" customFormat="1" ht="12.75">
      <c r="A390" s="17"/>
      <c r="B390" s="34"/>
      <c r="C390" s="18">
        <v>4350</v>
      </c>
      <c r="D390" s="44" t="s">
        <v>77</v>
      </c>
      <c r="E390" s="35">
        <v>1500</v>
      </c>
      <c r="F390" s="35">
        <v>0</v>
      </c>
      <c r="G390" s="35">
        <v>450</v>
      </c>
      <c r="H390" s="113">
        <f t="shared" si="17"/>
        <v>1050</v>
      </c>
    </row>
    <row r="391" spans="1:8" s="32" customFormat="1" ht="33.75">
      <c r="A391" s="17"/>
      <c r="B391" s="34"/>
      <c r="C391" s="18">
        <v>4360</v>
      </c>
      <c r="D391" s="44" t="s">
        <v>96</v>
      </c>
      <c r="E391" s="35">
        <v>1200</v>
      </c>
      <c r="F391" s="35">
        <v>0</v>
      </c>
      <c r="G391" s="35">
        <v>130</v>
      </c>
      <c r="H391" s="113">
        <f t="shared" si="17"/>
        <v>1070</v>
      </c>
    </row>
    <row r="392" spans="1:8" s="32" customFormat="1" ht="33.75">
      <c r="A392" s="17"/>
      <c r="B392" s="34"/>
      <c r="C392" s="18">
        <v>4370</v>
      </c>
      <c r="D392" s="44" t="s">
        <v>318</v>
      </c>
      <c r="E392" s="35">
        <v>6300</v>
      </c>
      <c r="F392" s="35">
        <v>0</v>
      </c>
      <c r="G392" s="35">
        <v>900</v>
      </c>
      <c r="H392" s="113">
        <f t="shared" si="17"/>
        <v>5400</v>
      </c>
    </row>
    <row r="393" spans="1:8" s="32" customFormat="1" ht="22.5" hidden="1">
      <c r="A393" s="17"/>
      <c r="B393" s="34"/>
      <c r="C393" s="18">
        <v>4440</v>
      </c>
      <c r="D393" s="44" t="s">
        <v>117</v>
      </c>
      <c r="E393" s="35"/>
      <c r="F393" s="35"/>
      <c r="G393" s="35"/>
      <c r="H393" s="113">
        <f t="shared" si="17"/>
        <v>0</v>
      </c>
    </row>
    <row r="394" spans="1:8" s="32" customFormat="1" ht="22.5" hidden="1">
      <c r="A394" s="17"/>
      <c r="B394" s="34"/>
      <c r="C394" s="18">
        <v>4700</v>
      </c>
      <c r="D394" s="44" t="s">
        <v>100</v>
      </c>
      <c r="E394" s="35"/>
      <c r="F394" s="35"/>
      <c r="G394" s="35"/>
      <c r="H394" s="113">
        <f t="shared" si="17"/>
        <v>0</v>
      </c>
    </row>
    <row r="395" spans="1:8" s="32" customFormat="1" ht="33.75">
      <c r="A395" s="17"/>
      <c r="B395" s="34"/>
      <c r="C395" s="18">
        <v>4740</v>
      </c>
      <c r="D395" s="44" t="s">
        <v>101</v>
      </c>
      <c r="E395" s="35">
        <v>1000</v>
      </c>
      <c r="F395" s="35">
        <v>0</v>
      </c>
      <c r="G395" s="35">
        <v>460</v>
      </c>
      <c r="H395" s="113">
        <f t="shared" si="17"/>
        <v>540</v>
      </c>
    </row>
    <row r="396" spans="1:8" s="32" customFormat="1" ht="22.5">
      <c r="A396" s="17"/>
      <c r="B396" s="34"/>
      <c r="C396" s="33">
        <v>4750</v>
      </c>
      <c r="D396" s="31" t="s">
        <v>102</v>
      </c>
      <c r="E396" s="35">
        <v>2357</v>
      </c>
      <c r="F396" s="35">
        <v>1300</v>
      </c>
      <c r="G396" s="35">
        <v>0</v>
      </c>
      <c r="H396" s="141">
        <f t="shared" si="17"/>
        <v>3657</v>
      </c>
    </row>
    <row r="397" spans="1:8" s="32" customFormat="1" ht="12.75">
      <c r="A397" s="127"/>
      <c r="B397" s="24" t="s">
        <v>253</v>
      </c>
      <c r="C397" s="18"/>
      <c r="D397" s="41" t="s">
        <v>52</v>
      </c>
      <c r="E397" s="43">
        <v>1557654</v>
      </c>
      <c r="F397" s="43">
        <f>SUM(F398:F408)</f>
        <v>584</v>
      </c>
      <c r="G397" s="43">
        <f>SUM(G398:G408)</f>
        <v>4300</v>
      </c>
      <c r="H397" s="142">
        <f aca="true" t="shared" si="18" ref="H397:H408">SUM(E397:F397,-IF(ISNUMBER(G397),G397,0))</f>
        <v>1553938</v>
      </c>
    </row>
    <row r="398" spans="1:8" s="32" customFormat="1" ht="22.5" hidden="1">
      <c r="A398" s="17"/>
      <c r="B398" s="34"/>
      <c r="C398" s="11">
        <v>3020</v>
      </c>
      <c r="D398" s="44" t="s">
        <v>66</v>
      </c>
      <c r="E398" s="4"/>
      <c r="F398" s="4"/>
      <c r="G398" s="4"/>
      <c r="H398" s="113">
        <f t="shared" si="18"/>
        <v>0</v>
      </c>
    </row>
    <row r="399" spans="1:8" s="32" customFormat="1" ht="22.5" hidden="1">
      <c r="A399" s="17"/>
      <c r="B399" s="34"/>
      <c r="C399" s="18">
        <v>4010</v>
      </c>
      <c r="D399" s="44" t="s">
        <v>24</v>
      </c>
      <c r="E399" s="35"/>
      <c r="F399" s="35"/>
      <c r="G399" s="35"/>
      <c r="H399" s="113">
        <f t="shared" si="18"/>
        <v>0</v>
      </c>
    </row>
    <row r="400" spans="1:8" s="32" customFormat="1" ht="12.75" hidden="1">
      <c r="A400" s="17"/>
      <c r="B400" s="34"/>
      <c r="C400" s="18">
        <v>4110</v>
      </c>
      <c r="D400" s="44" t="s">
        <v>89</v>
      </c>
      <c r="E400" s="35"/>
      <c r="F400" s="35"/>
      <c r="G400" s="35"/>
      <c r="H400" s="113">
        <f t="shared" si="18"/>
        <v>0</v>
      </c>
    </row>
    <row r="401" spans="1:8" s="32" customFormat="1" ht="12.75" hidden="1">
      <c r="A401" s="17"/>
      <c r="B401" s="34"/>
      <c r="C401" s="18">
        <v>4120</v>
      </c>
      <c r="D401" s="44" t="s">
        <v>27</v>
      </c>
      <c r="E401" s="35"/>
      <c r="F401" s="35"/>
      <c r="G401" s="35"/>
      <c r="H401" s="113">
        <f t="shared" si="18"/>
        <v>0</v>
      </c>
    </row>
    <row r="402" spans="1:8" s="32" customFormat="1" ht="12.75">
      <c r="A402" s="17"/>
      <c r="B402" s="34"/>
      <c r="C402" s="18">
        <v>4210</v>
      </c>
      <c r="D402" s="44" t="s">
        <v>29</v>
      </c>
      <c r="E402" s="35">
        <v>40717</v>
      </c>
      <c r="F402" s="35">
        <v>0</v>
      </c>
      <c r="G402" s="35">
        <v>1500</v>
      </c>
      <c r="H402" s="113">
        <f t="shared" si="18"/>
        <v>39217</v>
      </c>
    </row>
    <row r="403" spans="1:8" s="32" customFormat="1" ht="12.75" hidden="1">
      <c r="A403" s="17"/>
      <c r="B403" s="34"/>
      <c r="C403" s="18">
        <v>4260</v>
      </c>
      <c r="D403" s="44" t="s">
        <v>51</v>
      </c>
      <c r="E403" s="35"/>
      <c r="F403" s="35"/>
      <c r="G403" s="35"/>
      <c r="H403" s="113">
        <f t="shared" si="18"/>
        <v>0</v>
      </c>
    </row>
    <row r="404" spans="1:8" s="32" customFormat="1" ht="12.75">
      <c r="A404" s="17"/>
      <c r="B404" s="34"/>
      <c r="C404" s="18">
        <v>4270</v>
      </c>
      <c r="D404" s="44" t="s">
        <v>25</v>
      </c>
      <c r="E404" s="35">
        <v>37500</v>
      </c>
      <c r="F404" s="35">
        <v>0</v>
      </c>
      <c r="G404" s="35">
        <v>2800</v>
      </c>
      <c r="H404" s="113">
        <f t="shared" si="18"/>
        <v>34700</v>
      </c>
    </row>
    <row r="405" spans="1:8" s="32" customFormat="1" ht="12.75">
      <c r="A405" s="17"/>
      <c r="B405" s="34"/>
      <c r="C405" s="18">
        <v>4300</v>
      </c>
      <c r="D405" s="44" t="s">
        <v>26</v>
      </c>
      <c r="E405" s="35">
        <v>53549</v>
      </c>
      <c r="F405" s="35">
        <v>584</v>
      </c>
      <c r="G405" s="35">
        <v>0</v>
      </c>
      <c r="H405" s="113">
        <f t="shared" si="18"/>
        <v>54133</v>
      </c>
    </row>
    <row r="406" spans="1:8" s="32" customFormat="1" ht="33.75" hidden="1">
      <c r="A406" s="17"/>
      <c r="B406" s="34"/>
      <c r="C406" s="18">
        <v>4360</v>
      </c>
      <c r="D406" s="44" t="s">
        <v>96</v>
      </c>
      <c r="E406" s="35"/>
      <c r="F406" s="35"/>
      <c r="G406" s="35"/>
      <c r="H406" s="113">
        <f t="shared" si="18"/>
        <v>0</v>
      </c>
    </row>
    <row r="407" spans="1:8" s="32" customFormat="1" ht="27" customHeight="1" hidden="1">
      <c r="A407" s="17"/>
      <c r="B407" s="34"/>
      <c r="C407" s="18">
        <v>4370</v>
      </c>
      <c r="D407" s="44" t="s">
        <v>97</v>
      </c>
      <c r="E407" s="35"/>
      <c r="F407" s="35"/>
      <c r="G407" s="35"/>
      <c r="H407" s="113">
        <f t="shared" si="18"/>
        <v>0</v>
      </c>
    </row>
    <row r="408" spans="1:8" s="32" customFormat="1" ht="22.5" customHeight="1" hidden="1">
      <c r="A408" s="17"/>
      <c r="B408" s="34"/>
      <c r="C408" s="18">
        <v>4440</v>
      </c>
      <c r="D408" s="44" t="s">
        <v>117</v>
      </c>
      <c r="E408" s="35"/>
      <c r="F408" s="35"/>
      <c r="G408" s="35"/>
      <c r="H408" s="113">
        <f t="shared" si="18"/>
        <v>0</v>
      </c>
    </row>
    <row r="409" spans="1:8" s="32" customFormat="1" ht="22.5">
      <c r="A409" s="127"/>
      <c r="B409" s="24" t="s">
        <v>311</v>
      </c>
      <c r="C409" s="18"/>
      <c r="D409" s="167" t="s">
        <v>72</v>
      </c>
      <c r="E409" s="166">
        <v>13216</v>
      </c>
      <c r="F409" s="43">
        <f>SUM(F410:F414)</f>
        <v>375</v>
      </c>
      <c r="G409" s="43">
        <f>SUM(G410:G414)</f>
        <v>375</v>
      </c>
      <c r="H409" s="142">
        <f aca="true" t="shared" si="19" ref="H409:H414">SUM(E409:F409,-IF(ISNUMBER(G409),G409,0))</f>
        <v>13216</v>
      </c>
    </row>
    <row r="410" spans="1:8" s="32" customFormat="1" ht="16.5" customHeight="1" hidden="1">
      <c r="A410" s="17"/>
      <c r="B410" s="36"/>
      <c r="C410" s="11">
        <v>4010</v>
      </c>
      <c r="D410" s="44" t="s">
        <v>24</v>
      </c>
      <c r="E410" s="4"/>
      <c r="F410" s="4"/>
      <c r="G410" s="4"/>
      <c r="H410" s="113">
        <f t="shared" si="19"/>
        <v>0</v>
      </c>
    </row>
    <row r="411" spans="1:8" s="32" customFormat="1" ht="12.75" hidden="1">
      <c r="A411" s="17"/>
      <c r="B411" s="24"/>
      <c r="C411" s="11">
        <v>4110</v>
      </c>
      <c r="D411" s="31" t="s">
        <v>89</v>
      </c>
      <c r="E411" s="4"/>
      <c r="F411" s="4"/>
      <c r="G411" s="4"/>
      <c r="H411" s="113">
        <f t="shared" si="19"/>
        <v>0</v>
      </c>
    </row>
    <row r="412" spans="1:8" s="32" customFormat="1" ht="12.75" hidden="1">
      <c r="A412" s="17"/>
      <c r="B412" s="34"/>
      <c r="C412" s="18">
        <v>4120</v>
      </c>
      <c r="D412" s="44" t="s">
        <v>27</v>
      </c>
      <c r="E412" s="35"/>
      <c r="F412" s="35"/>
      <c r="G412" s="35"/>
      <c r="H412" s="141">
        <f t="shared" si="19"/>
        <v>0</v>
      </c>
    </row>
    <row r="413" spans="1:8" s="32" customFormat="1" ht="12.75">
      <c r="A413" s="17"/>
      <c r="B413" s="34"/>
      <c r="C413" s="16">
        <v>4300</v>
      </c>
      <c r="D413" s="133" t="s">
        <v>26</v>
      </c>
      <c r="E413" s="4">
        <v>10916</v>
      </c>
      <c r="F413" s="4">
        <v>0</v>
      </c>
      <c r="G413" s="4">
        <v>375</v>
      </c>
      <c r="H413" s="113">
        <f t="shared" si="19"/>
        <v>10541</v>
      </c>
    </row>
    <row r="414" spans="1:8" s="32" customFormat="1" ht="12.75">
      <c r="A414" s="17"/>
      <c r="B414" s="34"/>
      <c r="C414" s="16">
        <v>4410</v>
      </c>
      <c r="D414" s="133" t="s">
        <v>47</v>
      </c>
      <c r="E414" s="157">
        <v>0</v>
      </c>
      <c r="F414" s="157">
        <v>375</v>
      </c>
      <c r="G414" s="157">
        <v>0</v>
      </c>
      <c r="H414" s="158">
        <f t="shared" si="19"/>
        <v>375</v>
      </c>
    </row>
    <row r="415" spans="1:8" s="32" customFormat="1" ht="15.75" customHeight="1" hidden="1">
      <c r="A415" s="127"/>
      <c r="B415" s="24" t="s">
        <v>266</v>
      </c>
      <c r="C415" s="11"/>
      <c r="D415" s="13" t="s">
        <v>171</v>
      </c>
      <c r="E415" s="3"/>
      <c r="F415" s="3">
        <f>SUM(F416:F418)</f>
        <v>0</v>
      </c>
      <c r="G415" s="3">
        <f>SUM(G416:G418)</f>
        <v>0</v>
      </c>
      <c r="H415" s="112">
        <f aca="true" t="shared" si="20" ref="H415:H429">SUM(E415:F415,-IF(ISNUMBER(G415),G415,0))</f>
        <v>0</v>
      </c>
    </row>
    <row r="416" spans="1:8" s="32" customFormat="1" ht="22.5" hidden="1">
      <c r="A416" s="17"/>
      <c r="B416" s="28"/>
      <c r="C416" s="11">
        <v>4010</v>
      </c>
      <c r="D416" s="44" t="s">
        <v>24</v>
      </c>
      <c r="E416" s="4"/>
      <c r="F416" s="4"/>
      <c r="G416" s="4"/>
      <c r="H416" s="113">
        <f t="shared" si="20"/>
        <v>0</v>
      </c>
    </row>
    <row r="417" spans="1:8" s="32" customFormat="1" ht="12.75" hidden="1">
      <c r="A417" s="17"/>
      <c r="B417" s="30"/>
      <c r="C417" s="11">
        <v>4110</v>
      </c>
      <c r="D417" s="44" t="s">
        <v>89</v>
      </c>
      <c r="E417" s="4"/>
      <c r="F417" s="4"/>
      <c r="G417" s="4"/>
      <c r="H417" s="113">
        <f t="shared" si="20"/>
        <v>0</v>
      </c>
    </row>
    <row r="418" spans="1:8" s="32" customFormat="1" ht="12.75" hidden="1">
      <c r="A418" s="18"/>
      <c r="B418" s="135"/>
      <c r="C418" s="11">
        <v>4120</v>
      </c>
      <c r="D418" s="44" t="s">
        <v>27</v>
      </c>
      <c r="E418" s="4"/>
      <c r="F418" s="4"/>
      <c r="G418" s="4"/>
      <c r="H418" s="113">
        <f t="shared" si="20"/>
        <v>0</v>
      </c>
    </row>
    <row r="419" spans="1:8" s="32" customFormat="1" ht="15.75" customHeight="1" hidden="1">
      <c r="A419" s="11">
        <v>854</v>
      </c>
      <c r="B419" s="14" t="s">
        <v>285</v>
      </c>
      <c r="C419" s="11"/>
      <c r="D419" s="13" t="s">
        <v>54</v>
      </c>
      <c r="E419" s="3"/>
      <c r="F419" s="3">
        <f>SUM(F420)</f>
        <v>0</v>
      </c>
      <c r="G419" s="3">
        <f>SUM(G420)</f>
        <v>0</v>
      </c>
      <c r="H419" s="112">
        <f t="shared" si="20"/>
        <v>0</v>
      </c>
    </row>
    <row r="420" spans="1:8" s="32" customFormat="1" ht="22.5" hidden="1">
      <c r="A420" s="17"/>
      <c r="B420" s="34"/>
      <c r="C420" s="18">
        <v>4440</v>
      </c>
      <c r="D420" s="44" t="s">
        <v>117</v>
      </c>
      <c r="E420" s="35"/>
      <c r="F420" s="35"/>
      <c r="G420" s="35"/>
      <c r="H420" s="141">
        <f t="shared" si="20"/>
        <v>0</v>
      </c>
    </row>
    <row r="421" spans="1:8" s="26" customFormat="1" ht="39.75" customHeight="1" hidden="1">
      <c r="A421" s="14" t="s">
        <v>286</v>
      </c>
      <c r="B421" s="11"/>
      <c r="C421" s="11"/>
      <c r="D421" s="12" t="s">
        <v>45</v>
      </c>
      <c r="E421" s="3"/>
      <c r="F421" s="3">
        <f>SUM(F422)</f>
        <v>0</v>
      </c>
      <c r="G421" s="3">
        <f>SUM(G422)</f>
        <v>0</v>
      </c>
      <c r="H421" s="112">
        <f t="shared" si="20"/>
        <v>0</v>
      </c>
    </row>
    <row r="422" spans="1:8" s="26" customFormat="1" ht="24.75" customHeight="1" hidden="1">
      <c r="A422" s="16"/>
      <c r="B422" s="14" t="s">
        <v>287</v>
      </c>
      <c r="C422" s="11"/>
      <c r="D422" s="13" t="s">
        <v>46</v>
      </c>
      <c r="E422" s="3"/>
      <c r="F422" s="3">
        <f>SUM(F423:F424)</f>
        <v>0</v>
      </c>
      <c r="G422" s="3">
        <f>SUM(G423:G424)</f>
        <v>0</v>
      </c>
      <c r="H422" s="112">
        <f t="shared" si="20"/>
        <v>0</v>
      </c>
    </row>
    <row r="423" spans="1:8" s="26" customFormat="1" ht="24" customHeight="1" hidden="1">
      <c r="A423" s="27"/>
      <c r="B423" s="30"/>
      <c r="C423" s="33">
        <v>3040</v>
      </c>
      <c r="D423" s="44" t="s">
        <v>296</v>
      </c>
      <c r="E423" s="35"/>
      <c r="F423" s="35"/>
      <c r="G423" s="35"/>
      <c r="H423" s="141">
        <f t="shared" si="20"/>
        <v>0</v>
      </c>
    </row>
    <row r="424" spans="1:8" s="26" customFormat="1" ht="12.75" hidden="1">
      <c r="A424" s="38"/>
      <c r="B424" s="135"/>
      <c r="C424" s="33">
        <v>4300</v>
      </c>
      <c r="D424" s="44" t="s">
        <v>176</v>
      </c>
      <c r="E424" s="35"/>
      <c r="F424" s="35"/>
      <c r="G424" s="35"/>
      <c r="H424" s="141">
        <f t="shared" si="20"/>
        <v>0</v>
      </c>
    </row>
    <row r="425" spans="1:8" s="32" customFormat="1" ht="18" customHeight="1" hidden="1">
      <c r="A425" s="28" t="s">
        <v>288</v>
      </c>
      <c r="B425" s="11"/>
      <c r="C425" s="11"/>
      <c r="D425" s="12" t="s">
        <v>179</v>
      </c>
      <c r="E425" s="3"/>
      <c r="F425" s="3">
        <f>SUM(F426)</f>
        <v>0</v>
      </c>
      <c r="G425" s="3">
        <f>SUM(G426)</f>
        <v>0</v>
      </c>
      <c r="H425" s="112">
        <f t="shared" si="20"/>
        <v>0</v>
      </c>
    </row>
    <row r="426" spans="1:8" s="32" customFormat="1" ht="12.75" hidden="1">
      <c r="A426" s="16"/>
      <c r="B426" s="29" t="s">
        <v>289</v>
      </c>
      <c r="C426" s="11"/>
      <c r="D426" s="13" t="s">
        <v>54</v>
      </c>
      <c r="E426" s="3"/>
      <c r="F426" s="3">
        <f>SUM(F427:F429)</f>
        <v>0</v>
      </c>
      <c r="G426" s="3">
        <f>SUM(G427:G429)</f>
        <v>0</v>
      </c>
      <c r="H426" s="112">
        <f t="shared" si="20"/>
        <v>0</v>
      </c>
    </row>
    <row r="427" spans="1:8" s="32" customFormat="1" ht="45" hidden="1">
      <c r="A427" s="27"/>
      <c r="B427" s="28"/>
      <c r="C427" s="33">
        <v>2820</v>
      </c>
      <c r="D427" s="44" t="s">
        <v>122</v>
      </c>
      <c r="E427" s="35"/>
      <c r="F427" s="35"/>
      <c r="G427" s="35"/>
      <c r="H427" s="141">
        <f t="shared" si="20"/>
        <v>0</v>
      </c>
    </row>
    <row r="428" spans="1:8" s="32" customFormat="1" ht="12.75" hidden="1">
      <c r="A428" s="27"/>
      <c r="B428" s="30"/>
      <c r="C428" s="33">
        <v>4210</v>
      </c>
      <c r="D428" s="44" t="s">
        <v>29</v>
      </c>
      <c r="E428" s="35"/>
      <c r="F428" s="35"/>
      <c r="G428" s="35"/>
      <c r="H428" s="141">
        <f t="shared" si="20"/>
        <v>0</v>
      </c>
    </row>
    <row r="429" spans="1:8" s="32" customFormat="1" ht="12.75" hidden="1">
      <c r="A429" s="38"/>
      <c r="B429" s="135"/>
      <c r="C429" s="19">
        <v>4300</v>
      </c>
      <c r="D429" s="44" t="s">
        <v>176</v>
      </c>
      <c r="E429" s="4"/>
      <c r="F429" s="4"/>
      <c r="G429" s="4"/>
      <c r="H429" s="113">
        <f t="shared" si="20"/>
        <v>0</v>
      </c>
    </row>
    <row r="430" spans="1:8" s="26" customFormat="1" ht="12.75">
      <c r="A430" s="165"/>
      <c r="B430" s="131"/>
      <c r="C430" s="131"/>
      <c r="D430" s="120" t="s">
        <v>13</v>
      </c>
      <c r="E430" s="4"/>
      <c r="F430" s="3">
        <f>SUM(F92,F104,F113,F127,F148,F170,F173,F274,F280,F287,F344,F358)</f>
        <v>580791</v>
      </c>
      <c r="G430" s="3">
        <f>SUM(G92,G104,G113,G127,G148,G170,G173,G274,G280,G287,G344,G358)</f>
        <v>394449</v>
      </c>
      <c r="H430" s="4"/>
    </row>
    <row r="431" spans="1:8" s="26" customFormat="1" ht="12.75" customHeight="1">
      <c r="A431" s="197" t="s">
        <v>15</v>
      </c>
      <c r="B431" s="198"/>
      <c r="C431" s="198"/>
      <c r="D431" s="199"/>
      <c r="E431" s="4"/>
      <c r="F431" s="4"/>
      <c r="G431" s="4"/>
      <c r="H431" s="3">
        <f>SUM(E84,F430,-G430)</f>
        <v>62552324</v>
      </c>
    </row>
    <row r="432" spans="1:8" s="116" customFormat="1" ht="12.75">
      <c r="A432" s="21"/>
      <c r="B432" s="21"/>
      <c r="C432" s="21"/>
      <c r="D432" s="21"/>
      <c r="E432" s="20"/>
      <c r="F432" s="20"/>
      <c r="G432" s="20"/>
      <c r="H432" s="20"/>
    </row>
    <row r="433" spans="5:8" s="116" customFormat="1" ht="12.75">
      <c r="E433" s="117"/>
      <c r="F433" s="117"/>
      <c r="G433" s="117"/>
      <c r="H433" s="20"/>
    </row>
    <row r="434" spans="6:8" s="116" customFormat="1" ht="12.75">
      <c r="F434" s="118"/>
      <c r="G434" s="118"/>
      <c r="H434" s="21"/>
    </row>
    <row r="435" s="116" customFormat="1" ht="12.75">
      <c r="H435" s="21"/>
    </row>
    <row r="436" s="116" customFormat="1" ht="12.75">
      <c r="H436" s="21"/>
    </row>
    <row r="437" spans="6:8" s="116" customFormat="1" ht="12.75">
      <c r="F437" s="117"/>
      <c r="G437" s="117"/>
      <c r="H437" s="21"/>
    </row>
    <row r="438" s="116" customFormat="1" ht="12.75">
      <c r="H438" s="21"/>
    </row>
    <row r="439" s="116" customFormat="1" ht="12.75">
      <c r="H439" s="21"/>
    </row>
    <row r="440" s="116" customFormat="1" ht="12.75">
      <c r="H440" s="21"/>
    </row>
    <row r="441" s="116" customFormat="1" ht="12.75">
      <c r="H441" s="21"/>
    </row>
    <row r="442" s="116" customFormat="1" ht="12.75">
      <c r="H442" s="21"/>
    </row>
    <row r="443" s="116" customFormat="1" ht="12.75">
      <c r="H443" s="21"/>
    </row>
    <row r="444" s="116" customFormat="1" ht="12.75">
      <c r="H444" s="21"/>
    </row>
    <row r="445" s="116" customFormat="1" ht="12.75">
      <c r="H445" s="21"/>
    </row>
    <row r="446" s="116" customFormat="1" ht="12.75">
      <c r="H446" s="21"/>
    </row>
    <row r="447" s="116" customFormat="1" ht="12.75">
      <c r="H447" s="21"/>
    </row>
    <row r="448" s="116" customFormat="1" ht="12.75">
      <c r="H448" s="21"/>
    </row>
    <row r="449" s="116" customFormat="1" ht="12.75">
      <c r="H449" s="21"/>
    </row>
    <row r="450" s="116" customFormat="1" ht="12.75">
      <c r="H450" s="21"/>
    </row>
    <row r="451" s="116" customFormat="1" ht="12.75">
      <c r="H451" s="21"/>
    </row>
    <row r="452" s="116" customFormat="1" ht="12.75">
      <c r="H452" s="21"/>
    </row>
    <row r="453" s="116" customFormat="1" ht="12.75">
      <c r="H453" s="21"/>
    </row>
    <row r="454" s="116" customFormat="1" ht="12.75">
      <c r="H454" s="21"/>
    </row>
    <row r="455" s="116" customFormat="1" ht="12.75">
      <c r="H455" s="21"/>
    </row>
    <row r="456" s="116" customFormat="1" ht="12.75">
      <c r="H456" s="21"/>
    </row>
    <row r="457" s="116" customFormat="1" ht="12.75">
      <c r="H457" s="21"/>
    </row>
    <row r="458" s="116" customFormat="1" ht="12.75">
      <c r="H458" s="21"/>
    </row>
    <row r="459" s="116" customFormat="1" ht="12.75">
      <c r="H459" s="21"/>
    </row>
  </sheetData>
  <mergeCells count="4">
    <mergeCell ref="A431:D431"/>
    <mergeCell ref="A82:D82"/>
    <mergeCell ref="A83:H83"/>
    <mergeCell ref="A5:H5"/>
  </mergeCells>
  <printOptions/>
  <pageMargins left="0.6" right="0.24" top="0.36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" sqref="G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125" style="0" customWidth="1"/>
    <col min="4" max="4" width="25.25390625" style="0" customWidth="1"/>
    <col min="5" max="5" width="10.125" style="0" bestFit="1" customWidth="1"/>
    <col min="6" max="6" width="10.375" style="0" customWidth="1"/>
    <col min="8" max="8" width="11.375" style="0" customWidth="1"/>
  </cols>
  <sheetData>
    <row r="1" spans="1:8" ht="22.5">
      <c r="A1" s="17"/>
      <c r="B1" s="34" t="s">
        <v>221</v>
      </c>
      <c r="C1" s="19"/>
      <c r="D1" s="13" t="s">
        <v>72</v>
      </c>
      <c r="E1" s="3">
        <v>123253</v>
      </c>
      <c r="F1" s="3">
        <f>SUM(F4:F4)</f>
        <v>11439</v>
      </c>
      <c r="G1" s="3">
        <f>SUM(G4:G4)</f>
        <v>0</v>
      </c>
      <c r="H1" s="112">
        <f>SUM(E1:F1,-IF(ISNUMBER(G1),G1,0))</f>
        <v>134692</v>
      </c>
    </row>
    <row r="2" spans="1:8" ht="12.75">
      <c r="A2" s="27"/>
      <c r="B2" s="28"/>
      <c r="C2" s="19">
        <v>3020</v>
      </c>
      <c r="D2" s="120"/>
      <c r="E2" s="3"/>
      <c r="F2" s="3"/>
      <c r="G2" s="3">
        <v>24800</v>
      </c>
      <c r="H2" s="112"/>
    </row>
    <row r="3" spans="1:8" ht="12.75">
      <c r="A3" s="27"/>
      <c r="B3" s="30"/>
      <c r="C3" s="19">
        <v>4210</v>
      </c>
      <c r="D3" s="120"/>
      <c r="E3" s="3"/>
      <c r="F3" s="3"/>
      <c r="G3" s="3"/>
      <c r="H3" s="112"/>
    </row>
    <row r="4" spans="1:8" ht="12.75">
      <c r="A4" s="38"/>
      <c r="B4" s="30"/>
      <c r="C4" s="19">
        <v>4300</v>
      </c>
      <c r="D4" s="31" t="s">
        <v>26</v>
      </c>
      <c r="E4" s="4">
        <v>80006</v>
      </c>
      <c r="F4" s="4">
        <v>11439</v>
      </c>
      <c r="G4" s="4">
        <v>0</v>
      </c>
      <c r="H4" s="113">
        <f>SUM(E4:F4,-IF(ISNUMBER(G4),G4,0))</f>
        <v>91445</v>
      </c>
    </row>
    <row r="5" spans="1:8" ht="12.75">
      <c r="A5" s="123"/>
      <c r="B5" s="124"/>
      <c r="C5" s="19">
        <v>4410</v>
      </c>
      <c r="D5" s="122"/>
      <c r="E5" s="122"/>
      <c r="F5" s="122"/>
      <c r="G5" s="122"/>
      <c r="H5" s="1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2007-11-29T08:23:08Z</cp:lastPrinted>
  <dcterms:created xsi:type="dcterms:W3CDTF">2004-06-11T06:37:11Z</dcterms:created>
  <dcterms:modified xsi:type="dcterms:W3CDTF">2007-11-30T08:19:11Z</dcterms:modified>
  <cp:category/>
  <cp:version/>
  <cp:contentType/>
  <cp:contentStatus/>
</cp:coreProperties>
</file>