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380" windowHeight="5775" tabRatio="592" activeTab="0"/>
  </bookViews>
  <sheets>
    <sheet name="Arkusz1" sheetId="1" r:id="rId1"/>
    <sheet name="prognoza spłat 2008" sheetId="2" r:id="rId2"/>
    <sheet name="prognoza spłat" sheetId="3" r:id="rId3"/>
    <sheet name="prognoza spłat w latach" sheetId="4" r:id="rId4"/>
  </sheets>
  <definedNames>
    <definedName name="_xlnm.Print_Titles" localSheetId="0">'Arkusz1'!$A:$B,'Arkusz1'!$1:$2</definedName>
    <definedName name="_xlnm.Print_Titles" localSheetId="2">'prognoza spłat'!$1:$2</definedName>
    <definedName name="_xlnm.Print_Titles" localSheetId="3">'prognoza spłat w latach'!$1:$2</definedName>
  </definedNames>
  <calcPr fullCalcOnLoad="1"/>
</workbook>
</file>

<file path=xl/comments1.xml><?xml version="1.0" encoding="utf-8"?>
<comments xmlns="http://schemas.openxmlformats.org/spreadsheetml/2006/main">
  <authors>
    <author>Grazyna</author>
  </authors>
  <commentList>
    <comment ref="O61" authorId="0">
      <text>
        <r>
          <rPr>
            <b/>
            <sz val="8"/>
            <rFont val="Tahoma"/>
            <family val="0"/>
          </rPr>
          <t>Grazyna: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<sst xmlns="http://schemas.openxmlformats.org/spreadsheetml/2006/main" count="536" uniqueCount="43">
  <si>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</si>
  <si>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</si>
  <si>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</si>
  <si>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</si>
  <si>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</si>
  <si>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</si>
  <si>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</si>
  <si>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</si>
  <si>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</si>
  <si>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</si>
  <si>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Miesiące</t>
  </si>
  <si>
    <t>Rok</t>
  </si>
  <si>
    <t>Spłata</t>
  </si>
  <si>
    <t>wysokość kredytu</t>
  </si>
  <si>
    <t>Uruchomienie</t>
  </si>
  <si>
    <t>RAZEM</t>
  </si>
  <si>
    <t>SPŁATY KREDYTÓW</t>
  </si>
  <si>
    <t>DO SPŁATY</t>
  </si>
  <si>
    <t>zobowiązania 3.477.600</t>
  </si>
  <si>
    <t>marzec</t>
  </si>
  <si>
    <t>deficyt 3.000.000</t>
  </si>
  <si>
    <t>styczeń</t>
  </si>
  <si>
    <t>luty</t>
  </si>
  <si>
    <t>TERMOMODERNIZACJA 2008</t>
  </si>
  <si>
    <t>DEFICYT 2008</t>
  </si>
  <si>
    <t>RAZEM URUCHOMIONYCH DO 2008</t>
  </si>
  <si>
    <t>RAZEM WSZYSTKIE KREDYTY</t>
  </si>
  <si>
    <t>BOŚ Elbląg Umowa Nr 17/I/2002/EL</t>
  </si>
  <si>
    <t>Bank Zachodni WBK Elbląg Umowa Nr 2617/265/2002</t>
  </si>
  <si>
    <t>Bank Zachodni WBK Elbląg Umowa Nr 2617/69/03</t>
  </si>
  <si>
    <t>BOŚ Elbląg Umowa Nr 16/0/2003/EL</t>
  </si>
  <si>
    <t>Bank Millennium Elbląg Umowa Nr 1/1979002/2004</t>
  </si>
  <si>
    <t>BOŚ Elbląg Umowa Nr 20/O/2004/EL</t>
  </si>
  <si>
    <t>BGK O/Olsztyn Umowa Nr 05/0518</t>
  </si>
  <si>
    <t>BGK O/Gdańsk Umowa Nr 06/0623</t>
  </si>
  <si>
    <t>Gospodarczy Bank Wielkopolski SA Umowa Nr BY/58/ORK/06</t>
  </si>
  <si>
    <t>Gospodarczy Bank Wielkopolski SA Umowa Nr BY/44/ORK/07</t>
  </si>
  <si>
    <t>Bank Spółdzielczy Umowa Nr 1/JSt/2007</t>
  </si>
  <si>
    <t>Bank Gospodarstwa Krajowego Umowa Nr 31/21/08/0632/1/2008</t>
  </si>
  <si>
    <t>BOŚ Olsztyn Umowa Nr 34/W-14/TM/2008/072</t>
  </si>
  <si>
    <t>BOŚ Olsztyn Umowa Nr 927/12/2008/1274/F/OBR</t>
  </si>
  <si>
    <t>Bank Pocztowy Umowa</t>
  </si>
  <si>
    <t>Bank BGŻ SA  Umowa Nr  U/009178905/0001/2009/3406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</si>
</sst>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" fontId="3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45"/>
  <sheetViews>
    <sheetView tabSelected="1" workbookViewId="0" topLeftCell="A1">
      <pane xSplit="2640" ySplit="2655" topLeftCell="A87" activePane="bottomRight" state="split"/>
      <selection pane="topLeft" activeCell="AU147" sqref="AU147"/>
      <selection pane="topRight" activeCell="F1" sqref="F1"/>
      <selection pane="bottomLeft" activeCell="A50" sqref="A50:A61"/>
      <selection pane="bottomRight" activeCell="G103" sqref="G103"/>
    </sheetView>
  </sheetViews>
  <sheetFormatPr defaultColWidth="9.00390625" defaultRowHeight="12.75"/>
  <cols>
    <col min="1" max="1" width="4.875" style="3" customWidth="1"/>
    <col min="2" max="2" width="8.25390625" style="3" customWidth="1"/>
    <col min="3" max="3" width="6.625" style="2" customWidth="1"/>
    <col min="4" max="4" width="7.875" style="2" customWidth="1"/>
    <col min="5" max="5" width="7.625" style="2" customWidth="1"/>
    <col min="6" max="6" width="7.00390625" style="2" customWidth="1"/>
    <col min="7" max="7" width="7.625" style="2" customWidth="1"/>
    <col min="8" max="8" width="7.375" style="2" customWidth="1"/>
    <col min="9" max="9" width="7.125" style="56" customWidth="1"/>
    <col min="10" max="10" width="7.625" style="2" customWidth="1"/>
    <col min="11" max="11" width="8.625" style="2" customWidth="1"/>
    <col min="12" max="12" width="8.375" style="2" customWidth="1"/>
    <col min="13" max="13" width="7.75390625" style="2" customWidth="1"/>
    <col min="14" max="14" width="8.625" style="2" customWidth="1"/>
    <col min="15" max="15" width="8.375" style="2" customWidth="1"/>
    <col min="16" max="16" width="7.375" style="2" customWidth="1"/>
    <col min="17" max="17" width="7.25390625" style="2" customWidth="1"/>
    <col min="18" max="18" width="7.75390625" style="2" customWidth="1"/>
    <col min="19" max="19" width="10.00390625" style="2" customWidth="1"/>
    <col min="20" max="44" width="9.125" style="2" customWidth="1"/>
    <col min="45" max="16384" width="9.125" style="3" customWidth="1"/>
  </cols>
  <sheetData>
    <row r="1" spans="1:44" s="11" customFormat="1" ht="99" customHeight="1">
      <c r="A1" s="48" t="s">
        <v>11</v>
      </c>
      <c r="B1" s="48" t="s">
        <v>10</v>
      </c>
      <c r="C1" s="45" t="s">
        <v>27</v>
      </c>
      <c r="D1" s="55" t="s">
        <v>28</v>
      </c>
      <c r="E1" s="45" t="s">
        <v>29</v>
      </c>
      <c r="F1" s="45" t="s">
        <v>30</v>
      </c>
      <c r="G1" s="45" t="s">
        <v>31</v>
      </c>
      <c r="H1" s="45" t="s">
        <v>32</v>
      </c>
      <c r="I1" s="45" t="s">
        <v>33</v>
      </c>
      <c r="J1" s="55" t="s">
        <v>34</v>
      </c>
      <c r="K1" s="55" t="s">
        <v>35</v>
      </c>
      <c r="L1" s="55" t="s">
        <v>36</v>
      </c>
      <c r="M1" s="55" t="s">
        <v>37</v>
      </c>
      <c r="N1" s="55" t="s">
        <v>38</v>
      </c>
      <c r="O1" s="45" t="s">
        <v>39</v>
      </c>
      <c r="P1" s="45" t="s">
        <v>40</v>
      </c>
      <c r="Q1" s="45" t="s">
        <v>41</v>
      </c>
      <c r="R1" s="45" t="s">
        <v>42</v>
      </c>
      <c r="S1" s="1" t="s">
        <v>15</v>
      </c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</row>
    <row r="2" spans="1:44" s="13" customFormat="1" ht="12">
      <c r="A2" s="49"/>
      <c r="B2" s="49"/>
      <c r="C2" s="1" t="s">
        <v>12</v>
      </c>
      <c r="D2" s="1" t="s">
        <v>12</v>
      </c>
      <c r="E2" s="1" t="s">
        <v>12</v>
      </c>
      <c r="F2" s="1" t="s">
        <v>12</v>
      </c>
      <c r="G2" s="1" t="s">
        <v>12</v>
      </c>
      <c r="H2" s="1" t="s">
        <v>12</v>
      </c>
      <c r="I2" s="1" t="s">
        <v>12</v>
      </c>
      <c r="J2" s="1" t="s">
        <v>12</v>
      </c>
      <c r="K2" s="1" t="s">
        <v>12</v>
      </c>
      <c r="L2" s="1" t="s">
        <v>12</v>
      </c>
      <c r="M2" s="1" t="s">
        <v>12</v>
      </c>
      <c r="N2" s="1" t="s">
        <v>12</v>
      </c>
      <c r="O2" s="1" t="s">
        <v>12</v>
      </c>
      <c r="P2" s="1" t="s">
        <v>12</v>
      </c>
      <c r="Q2" s="1" t="s">
        <v>12</v>
      </c>
      <c r="R2" s="1" t="s">
        <v>12</v>
      </c>
      <c r="S2" s="1" t="s">
        <v>12</v>
      </c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1:19" ht="11.25" customHeight="1" hidden="1">
      <c r="A3" s="7">
        <v>2002</v>
      </c>
      <c r="B3" s="4" t="s">
        <v>5</v>
      </c>
      <c r="C3" s="5"/>
      <c r="D3" s="5"/>
      <c r="E3" s="5"/>
      <c r="F3" s="5"/>
      <c r="G3" s="5"/>
      <c r="H3" s="5"/>
      <c r="I3" s="31"/>
      <c r="J3" s="5"/>
      <c r="K3" s="5"/>
      <c r="L3" s="5"/>
      <c r="M3" s="5"/>
      <c r="N3" s="5"/>
      <c r="O3" s="5"/>
      <c r="P3" s="5"/>
      <c r="Q3" s="5"/>
      <c r="R3" s="5"/>
      <c r="S3" s="6">
        <f>SUM(C3,E3,D3,F3,G3,H3)</f>
        <v>0</v>
      </c>
    </row>
    <row r="4" spans="1:19" ht="11.25" customHeight="1" hidden="1">
      <c r="A4" s="8"/>
      <c r="B4" s="4" t="s">
        <v>7</v>
      </c>
      <c r="C4" s="5"/>
      <c r="D4" s="5"/>
      <c r="E4" s="5"/>
      <c r="F4" s="5"/>
      <c r="G4" s="5"/>
      <c r="H4" s="5"/>
      <c r="I4" s="31"/>
      <c r="J4" s="5"/>
      <c r="K4" s="5"/>
      <c r="L4" s="5"/>
      <c r="M4" s="5"/>
      <c r="N4" s="5"/>
      <c r="O4" s="5"/>
      <c r="P4" s="5"/>
      <c r="Q4" s="5"/>
      <c r="R4" s="5"/>
      <c r="S4" s="6">
        <f>SUM(C4,E4,D4,F4,G4,H4)</f>
        <v>0</v>
      </c>
    </row>
    <row r="5" spans="1:19" ht="11.25" customHeight="1" hidden="1">
      <c r="A5" s="8"/>
      <c r="B5" s="4" t="s">
        <v>8</v>
      </c>
      <c r="C5" s="5"/>
      <c r="D5" s="5"/>
      <c r="E5" s="5"/>
      <c r="F5" s="5"/>
      <c r="G5" s="5"/>
      <c r="H5" s="5"/>
      <c r="I5" s="31"/>
      <c r="J5" s="5"/>
      <c r="K5" s="5"/>
      <c r="L5" s="5"/>
      <c r="M5" s="5"/>
      <c r="N5" s="5"/>
      <c r="O5" s="5"/>
      <c r="P5" s="5"/>
      <c r="Q5" s="5"/>
      <c r="R5" s="5"/>
      <c r="S5" s="6">
        <f>SUM(C5,E5,D5,F5,G5,H5)</f>
        <v>0</v>
      </c>
    </row>
    <row r="6" spans="1:19" ht="11.25" customHeight="1" hidden="1">
      <c r="A6" s="8"/>
      <c r="B6" s="7" t="s">
        <v>9</v>
      </c>
      <c r="C6" s="9">
        <f>SUM(C3:C5)</f>
        <v>0</v>
      </c>
      <c r="D6" s="9">
        <f>SUM(D3:D5)</f>
        <v>0</v>
      </c>
      <c r="E6" s="9">
        <f>SUM(E3:E5)</f>
        <v>0</v>
      </c>
      <c r="F6" s="9">
        <f>SUM(F3:F5)</f>
        <v>0</v>
      </c>
      <c r="G6" s="9">
        <f>SUM(G3:G5)</f>
        <v>0</v>
      </c>
      <c r="H6" s="9">
        <f>SUM(H3:H5)</f>
        <v>0</v>
      </c>
      <c r="I6" s="32">
        <f>SUM(I3:I5)</f>
        <v>0</v>
      </c>
      <c r="J6" s="9"/>
      <c r="K6" s="9"/>
      <c r="L6" s="9"/>
      <c r="M6" s="9"/>
      <c r="N6" s="9"/>
      <c r="O6" s="9"/>
      <c r="P6" s="9"/>
      <c r="Q6" s="9"/>
      <c r="R6" s="9"/>
      <c r="S6" s="9">
        <f>SUM(S3:S5)</f>
        <v>0</v>
      </c>
    </row>
    <row r="7" spans="1:19" ht="11.25" customHeight="1" hidden="1">
      <c r="A7" s="7">
        <v>2003</v>
      </c>
      <c r="B7" s="4" t="s">
        <v>0</v>
      </c>
      <c r="C7" s="5"/>
      <c r="D7" s="5">
        <v>100000</v>
      </c>
      <c r="E7" s="5"/>
      <c r="F7" s="5"/>
      <c r="G7" s="5"/>
      <c r="H7" s="5"/>
      <c r="I7" s="31"/>
      <c r="J7" s="5"/>
      <c r="K7" s="5"/>
      <c r="L7" s="5"/>
      <c r="M7" s="5"/>
      <c r="N7" s="5"/>
      <c r="O7" s="5"/>
      <c r="P7" s="5"/>
      <c r="Q7" s="5"/>
      <c r="R7" s="5"/>
      <c r="S7" s="6">
        <v>100000</v>
      </c>
    </row>
    <row r="8" spans="1:19" ht="11.25" customHeight="1" hidden="1">
      <c r="A8" s="8"/>
      <c r="B8" s="4" t="s">
        <v>1</v>
      </c>
      <c r="C8" s="5">
        <v>150000</v>
      </c>
      <c r="D8" s="5"/>
      <c r="E8" s="5"/>
      <c r="F8" s="5"/>
      <c r="G8" s="5"/>
      <c r="H8" s="5"/>
      <c r="I8" s="31"/>
      <c r="J8" s="5"/>
      <c r="K8" s="5"/>
      <c r="L8" s="5"/>
      <c r="M8" s="5"/>
      <c r="N8" s="5"/>
      <c r="O8" s="5"/>
      <c r="P8" s="5"/>
      <c r="Q8" s="5"/>
      <c r="R8" s="5"/>
      <c r="S8" s="6">
        <f>SUM(C8,E8,D8,F8,G8,H8)</f>
        <v>150000</v>
      </c>
    </row>
    <row r="9" spans="1:19" ht="11.25" customHeight="1" hidden="1">
      <c r="A9" s="8"/>
      <c r="B9" s="4" t="s">
        <v>3</v>
      </c>
      <c r="C9" s="5">
        <v>140000</v>
      </c>
      <c r="D9" s="5"/>
      <c r="E9" s="5"/>
      <c r="F9" s="5"/>
      <c r="G9" s="5"/>
      <c r="H9" s="5"/>
      <c r="I9" s="31"/>
      <c r="J9" s="5"/>
      <c r="K9" s="5"/>
      <c r="L9" s="5"/>
      <c r="M9" s="5"/>
      <c r="N9" s="5"/>
      <c r="O9" s="5"/>
      <c r="P9" s="5"/>
      <c r="Q9" s="5"/>
      <c r="R9" s="5"/>
      <c r="S9" s="6">
        <v>140000</v>
      </c>
    </row>
    <row r="10" spans="1:19" ht="11.25" customHeight="1" hidden="1">
      <c r="A10" s="8"/>
      <c r="B10" s="4" t="s">
        <v>4</v>
      </c>
      <c r="C10" s="5"/>
      <c r="D10" s="5">
        <v>100000</v>
      </c>
      <c r="E10" s="5"/>
      <c r="F10" s="5"/>
      <c r="G10" s="5"/>
      <c r="H10" s="5"/>
      <c r="I10" s="31"/>
      <c r="J10" s="5"/>
      <c r="K10" s="5"/>
      <c r="L10" s="5"/>
      <c r="M10" s="5"/>
      <c r="N10" s="5"/>
      <c r="O10" s="5"/>
      <c r="P10" s="5"/>
      <c r="Q10" s="5"/>
      <c r="R10" s="5"/>
      <c r="S10" s="6">
        <f>SUM(C10,E10,D10,F10,G10,H10)</f>
        <v>100000</v>
      </c>
    </row>
    <row r="11" spans="1:19" ht="11.25" customHeight="1" hidden="1">
      <c r="A11" s="8"/>
      <c r="B11" s="4" t="s">
        <v>5</v>
      </c>
      <c r="C11" s="5">
        <v>142600</v>
      </c>
      <c r="D11" s="5"/>
      <c r="E11" s="5"/>
      <c r="F11" s="5"/>
      <c r="G11" s="5"/>
      <c r="H11" s="5"/>
      <c r="I11" s="31"/>
      <c r="J11" s="5"/>
      <c r="K11" s="5"/>
      <c r="L11" s="5"/>
      <c r="M11" s="5"/>
      <c r="N11" s="5"/>
      <c r="O11" s="5"/>
      <c r="P11" s="5"/>
      <c r="Q11" s="5"/>
      <c r="R11" s="5"/>
      <c r="S11" s="6">
        <f>SUM(C11,E11,D11,F11,G11,H11)</f>
        <v>142600</v>
      </c>
    </row>
    <row r="12" spans="1:19" ht="11.25" customHeight="1" hidden="1">
      <c r="A12" s="8"/>
      <c r="B12" s="4" t="s">
        <v>7</v>
      </c>
      <c r="C12" s="5"/>
      <c r="D12" s="5">
        <v>100000</v>
      </c>
      <c r="E12" s="5"/>
      <c r="F12" s="5"/>
      <c r="G12" s="5"/>
      <c r="H12" s="5"/>
      <c r="I12" s="31"/>
      <c r="J12" s="5"/>
      <c r="K12" s="5"/>
      <c r="L12" s="5"/>
      <c r="M12" s="5"/>
      <c r="N12" s="5"/>
      <c r="O12" s="5"/>
      <c r="P12" s="5"/>
      <c r="Q12" s="5"/>
      <c r="R12" s="5"/>
      <c r="S12" s="6">
        <v>100000</v>
      </c>
    </row>
    <row r="13" spans="1:19" ht="11.25" customHeight="1" hidden="1">
      <c r="A13" s="8"/>
      <c r="B13" s="4" t="s">
        <v>8</v>
      </c>
      <c r="C13" s="5"/>
      <c r="D13" s="5"/>
      <c r="E13" s="5"/>
      <c r="F13" s="5"/>
      <c r="G13" s="5"/>
      <c r="H13" s="5"/>
      <c r="I13" s="31"/>
      <c r="J13" s="5"/>
      <c r="K13" s="5"/>
      <c r="L13" s="5"/>
      <c r="M13" s="5"/>
      <c r="N13" s="5"/>
      <c r="O13" s="5"/>
      <c r="P13" s="5"/>
      <c r="Q13" s="5"/>
      <c r="R13" s="5"/>
      <c r="S13" s="6">
        <f>SUM(C13,E13,D13,F13,G13,H13)</f>
        <v>0</v>
      </c>
    </row>
    <row r="14" spans="1:19" ht="11.25" customHeight="1" hidden="1">
      <c r="A14" s="8"/>
      <c r="B14" s="7" t="s">
        <v>9</v>
      </c>
      <c r="C14" s="9">
        <f>SUM(C7:C13)</f>
        <v>432600</v>
      </c>
      <c r="D14" s="9">
        <f>SUM(D7:D13)</f>
        <v>300000</v>
      </c>
      <c r="E14" s="9">
        <f>SUM(E7:E13)</f>
        <v>0</v>
      </c>
      <c r="F14" s="9">
        <f>SUM(F7:F13)</f>
        <v>0</v>
      </c>
      <c r="G14" s="9">
        <f>SUM(G7:G13)</f>
        <v>0</v>
      </c>
      <c r="H14" s="9">
        <f>SUM(H7:H13)</f>
        <v>0</v>
      </c>
      <c r="I14" s="32">
        <f>SUM(I7:I13)</f>
        <v>0</v>
      </c>
      <c r="J14" s="9"/>
      <c r="K14" s="9"/>
      <c r="L14" s="9"/>
      <c r="M14" s="9"/>
      <c r="N14" s="9"/>
      <c r="O14" s="9"/>
      <c r="P14" s="9"/>
      <c r="Q14" s="9"/>
      <c r="R14" s="9"/>
      <c r="S14" s="9">
        <f>SUM(S7:S13)</f>
        <v>732600</v>
      </c>
    </row>
    <row r="15" spans="1:19" ht="11.25" customHeight="1" hidden="1">
      <c r="A15" s="7">
        <v>2004</v>
      </c>
      <c r="B15" s="4" t="s">
        <v>0</v>
      </c>
      <c r="C15" s="5"/>
      <c r="D15" s="5">
        <v>100000</v>
      </c>
      <c r="E15" s="5"/>
      <c r="F15" s="5"/>
      <c r="G15" s="5"/>
      <c r="H15" s="5"/>
      <c r="I15" s="31"/>
      <c r="J15" s="5"/>
      <c r="K15" s="5"/>
      <c r="L15" s="5"/>
      <c r="M15" s="5"/>
      <c r="N15" s="5"/>
      <c r="O15" s="5"/>
      <c r="P15" s="5"/>
      <c r="Q15" s="5"/>
      <c r="R15" s="5"/>
      <c r="S15" s="6">
        <f>SUM(C15,E15,D15,F15,G15,H15,I15)</f>
        <v>100000</v>
      </c>
    </row>
    <row r="16" spans="1:19" ht="11.25" customHeight="1" hidden="1">
      <c r="A16" s="8"/>
      <c r="B16" s="4" t="s">
        <v>1</v>
      </c>
      <c r="C16" s="5">
        <v>150000</v>
      </c>
      <c r="D16" s="5"/>
      <c r="E16" s="5"/>
      <c r="F16" s="5">
        <v>204000</v>
      </c>
      <c r="G16" s="5"/>
      <c r="H16" s="5"/>
      <c r="I16" s="31"/>
      <c r="J16" s="5"/>
      <c r="K16" s="5"/>
      <c r="L16" s="5"/>
      <c r="M16" s="5"/>
      <c r="N16" s="5"/>
      <c r="O16" s="5"/>
      <c r="P16" s="5"/>
      <c r="Q16" s="5"/>
      <c r="R16" s="5"/>
      <c r="S16" s="6">
        <f>SUM(C16,E16,D16,F16,G16,H16,I16)</f>
        <v>354000</v>
      </c>
    </row>
    <row r="17" spans="1:19" ht="11.25" customHeight="1" hidden="1">
      <c r="A17" s="8"/>
      <c r="B17" s="4" t="s">
        <v>3</v>
      </c>
      <c r="C17" s="5">
        <v>140000</v>
      </c>
      <c r="D17" s="5"/>
      <c r="E17" s="5">
        <v>100000</v>
      </c>
      <c r="F17" s="5"/>
      <c r="G17" s="5"/>
      <c r="H17" s="5"/>
      <c r="I17" s="31"/>
      <c r="J17" s="5"/>
      <c r="K17" s="5"/>
      <c r="L17" s="5"/>
      <c r="M17" s="5"/>
      <c r="N17" s="5"/>
      <c r="O17" s="5"/>
      <c r="P17" s="5"/>
      <c r="Q17" s="5"/>
      <c r="R17" s="5"/>
      <c r="S17" s="6">
        <f>SUM(C17,E17,D17,F17,G17,H17,I17)</f>
        <v>240000</v>
      </c>
    </row>
    <row r="18" spans="1:19" ht="11.25" customHeight="1" hidden="1">
      <c r="A18" s="8"/>
      <c r="B18" s="4" t="s">
        <v>4</v>
      </c>
      <c r="C18" s="5"/>
      <c r="D18" s="5">
        <v>100000</v>
      </c>
      <c r="E18" s="5"/>
      <c r="F18" s="5"/>
      <c r="G18" s="5"/>
      <c r="H18" s="5"/>
      <c r="I18" s="31"/>
      <c r="J18" s="5"/>
      <c r="K18" s="5"/>
      <c r="L18" s="5"/>
      <c r="M18" s="5"/>
      <c r="N18" s="5"/>
      <c r="O18" s="5"/>
      <c r="P18" s="5"/>
      <c r="Q18" s="5"/>
      <c r="R18" s="5"/>
      <c r="S18" s="6">
        <f>SUM(C18,E18,D18,F18,G18,H18,I18)</f>
        <v>100000</v>
      </c>
    </row>
    <row r="19" spans="1:19" ht="11.25" customHeight="1" hidden="1">
      <c r="A19" s="8"/>
      <c r="B19" s="4" t="s">
        <v>5</v>
      </c>
      <c r="C19" s="5">
        <v>142600</v>
      </c>
      <c r="D19" s="5"/>
      <c r="E19" s="5"/>
      <c r="F19" s="5"/>
      <c r="G19" s="5"/>
      <c r="H19" s="5"/>
      <c r="I19" s="31"/>
      <c r="J19" s="5"/>
      <c r="K19" s="5"/>
      <c r="L19" s="5"/>
      <c r="M19" s="5"/>
      <c r="N19" s="5"/>
      <c r="O19" s="5"/>
      <c r="P19" s="5"/>
      <c r="Q19" s="5"/>
      <c r="R19" s="5"/>
      <c r="S19" s="6">
        <f>SUM(C19,E19,D19,F19,G19,H19,I19)</f>
        <v>142600</v>
      </c>
    </row>
    <row r="20" spans="1:19" ht="11.25" customHeight="1" hidden="1">
      <c r="A20" s="8"/>
      <c r="B20" s="4" t="s">
        <v>6</v>
      </c>
      <c r="C20" s="5"/>
      <c r="D20" s="5"/>
      <c r="E20" s="5"/>
      <c r="F20" s="5"/>
      <c r="G20" s="5"/>
      <c r="H20" s="5"/>
      <c r="I20" s="31"/>
      <c r="J20" s="5"/>
      <c r="K20" s="5"/>
      <c r="L20" s="5"/>
      <c r="M20" s="5"/>
      <c r="N20" s="5"/>
      <c r="O20" s="5"/>
      <c r="P20" s="5"/>
      <c r="Q20" s="5"/>
      <c r="R20" s="5"/>
      <c r="S20" s="6">
        <f>SUM(C20,E20,D20,F20,G20,H20,I20)</f>
        <v>0</v>
      </c>
    </row>
    <row r="21" spans="1:19" ht="11.25" customHeight="1" hidden="1">
      <c r="A21" s="8"/>
      <c r="B21" s="4" t="s">
        <v>7</v>
      </c>
      <c r="C21" s="5"/>
      <c r="D21" s="5">
        <v>100000</v>
      </c>
      <c r="E21" s="5">
        <v>100000</v>
      </c>
      <c r="F21" s="5">
        <v>204000</v>
      </c>
      <c r="G21" s="5"/>
      <c r="H21" s="5"/>
      <c r="I21" s="31"/>
      <c r="J21" s="5"/>
      <c r="K21" s="5"/>
      <c r="L21" s="5"/>
      <c r="M21" s="5"/>
      <c r="N21" s="5"/>
      <c r="O21" s="5"/>
      <c r="P21" s="5"/>
      <c r="Q21" s="5"/>
      <c r="R21" s="5"/>
      <c r="S21" s="6">
        <f>SUM(C21,E21,D21,F21,G21,H21,I21)</f>
        <v>404000</v>
      </c>
    </row>
    <row r="22" spans="1:19" ht="11.25" customHeight="1" hidden="1">
      <c r="A22" s="8"/>
      <c r="B22" s="4" t="s">
        <v>8</v>
      </c>
      <c r="C22" s="5"/>
      <c r="D22" s="5"/>
      <c r="E22" s="5"/>
      <c r="F22" s="5"/>
      <c r="G22" s="5"/>
      <c r="H22" s="5"/>
      <c r="I22" s="31"/>
      <c r="J22" s="5"/>
      <c r="K22" s="5"/>
      <c r="L22" s="5"/>
      <c r="M22" s="5"/>
      <c r="N22" s="5"/>
      <c r="O22" s="5"/>
      <c r="P22" s="5"/>
      <c r="Q22" s="5"/>
      <c r="R22" s="5"/>
      <c r="S22" s="6">
        <f>SUM(C22,E22,D22,F22,G22,H22,I22)</f>
        <v>0</v>
      </c>
    </row>
    <row r="23" spans="1:19" ht="11.25" customHeight="1" hidden="1">
      <c r="A23" s="8"/>
      <c r="B23" s="7" t="s">
        <v>9</v>
      </c>
      <c r="C23" s="9">
        <f>SUM(C15:C22)</f>
        <v>432600</v>
      </c>
      <c r="D23" s="9">
        <f>SUM(D15:D22)</f>
        <v>300000</v>
      </c>
      <c r="E23" s="9">
        <f>SUM(E15:E22)</f>
        <v>200000</v>
      </c>
      <c r="F23" s="9">
        <f>SUM(F15:F22)</f>
        <v>408000</v>
      </c>
      <c r="G23" s="9">
        <f>SUM(G15:G22)</f>
        <v>0</v>
      </c>
      <c r="H23" s="9">
        <f>SUM(H15:H22)</f>
        <v>0</v>
      </c>
      <c r="I23" s="32">
        <f>SUM(I15:I22)</f>
        <v>0</v>
      </c>
      <c r="J23" s="9"/>
      <c r="K23" s="9"/>
      <c r="L23" s="9"/>
      <c r="M23" s="9"/>
      <c r="N23" s="9"/>
      <c r="O23" s="9"/>
      <c r="P23" s="9"/>
      <c r="Q23" s="9"/>
      <c r="R23" s="9"/>
      <c r="S23" s="14">
        <f>SUM(C23,E23,D23,F23,G23,H23,I23)</f>
        <v>1340600</v>
      </c>
    </row>
    <row r="24" spans="1:19" ht="11.25" customHeight="1" hidden="1">
      <c r="A24" s="7">
        <v>2005</v>
      </c>
      <c r="B24" s="4" t="s">
        <v>0</v>
      </c>
      <c r="C24" s="5"/>
      <c r="D24" s="5"/>
      <c r="E24" s="5">
        <v>100000</v>
      </c>
      <c r="F24" s="5"/>
      <c r="G24" s="5">
        <v>100500</v>
      </c>
      <c r="H24" s="5">
        <v>100600</v>
      </c>
      <c r="I24" s="31">
        <v>0</v>
      </c>
      <c r="J24" s="5"/>
      <c r="K24" s="5"/>
      <c r="L24" s="5"/>
      <c r="M24" s="5"/>
      <c r="N24" s="5"/>
      <c r="O24" s="5"/>
      <c r="P24" s="5"/>
      <c r="Q24" s="5"/>
      <c r="R24" s="5"/>
      <c r="S24" s="6">
        <f>SUM(C24,E24,D24,F24,G24,H24,I24)</f>
        <v>301100</v>
      </c>
    </row>
    <row r="25" spans="1:19" ht="11.25" customHeight="1" hidden="1">
      <c r="A25" s="8"/>
      <c r="B25" s="4" t="s">
        <v>1</v>
      </c>
      <c r="C25" s="5">
        <v>150000</v>
      </c>
      <c r="D25" s="5"/>
      <c r="E25" s="5"/>
      <c r="F25" s="5">
        <v>204000</v>
      </c>
      <c r="G25" s="5"/>
      <c r="H25" s="5"/>
      <c r="I25" s="31"/>
      <c r="J25" s="5"/>
      <c r="K25" s="5"/>
      <c r="L25" s="5"/>
      <c r="M25" s="5"/>
      <c r="N25" s="5"/>
      <c r="O25" s="5"/>
      <c r="P25" s="5"/>
      <c r="Q25" s="5"/>
      <c r="R25" s="5"/>
      <c r="S25" s="6">
        <f>SUM(C25,E25,D25,F25,G25,H25,I25)</f>
        <v>354000</v>
      </c>
    </row>
    <row r="26" spans="1:19" ht="11.25" customHeight="1" hidden="1">
      <c r="A26" s="8"/>
      <c r="B26" s="4" t="s">
        <v>2</v>
      </c>
      <c r="C26" s="5"/>
      <c r="D26" s="5"/>
      <c r="E26" s="5"/>
      <c r="F26" s="5"/>
      <c r="G26" s="5"/>
      <c r="H26" s="5"/>
      <c r="I26" s="31">
        <v>0</v>
      </c>
      <c r="J26" s="5"/>
      <c r="K26" s="5"/>
      <c r="L26" s="5"/>
      <c r="M26" s="5"/>
      <c r="N26" s="5"/>
      <c r="O26" s="5"/>
      <c r="P26" s="5"/>
      <c r="Q26" s="5"/>
      <c r="R26" s="5"/>
      <c r="S26" s="6">
        <f>SUM(C26,E26,D26,F26,G26,H26,I26)</f>
        <v>0</v>
      </c>
    </row>
    <row r="27" spans="1:19" ht="11.25" customHeight="1" hidden="1">
      <c r="A27" s="8"/>
      <c r="B27" s="4" t="s">
        <v>3</v>
      </c>
      <c r="C27" s="5">
        <v>140000</v>
      </c>
      <c r="D27" s="5"/>
      <c r="E27" s="5">
        <v>100000</v>
      </c>
      <c r="F27" s="5"/>
      <c r="G27" s="5"/>
      <c r="H27" s="5"/>
      <c r="I27" s="31"/>
      <c r="J27" s="5"/>
      <c r="K27" s="5"/>
      <c r="L27" s="5"/>
      <c r="M27" s="5"/>
      <c r="N27" s="5"/>
      <c r="O27" s="5"/>
      <c r="P27" s="5"/>
      <c r="Q27" s="5"/>
      <c r="R27" s="5"/>
      <c r="S27" s="6">
        <f>SUM(C27,E27,D27,F27,G27,H27,I27)</f>
        <v>240000</v>
      </c>
    </row>
    <row r="28" spans="1:19" ht="11.25" customHeight="1" hidden="1">
      <c r="A28" s="8"/>
      <c r="B28" s="4" t="s">
        <v>5</v>
      </c>
      <c r="C28" s="5">
        <v>142600</v>
      </c>
      <c r="D28" s="5"/>
      <c r="E28" s="5"/>
      <c r="F28" s="5"/>
      <c r="G28" s="5"/>
      <c r="H28" s="5"/>
      <c r="I28" s="31"/>
      <c r="J28" s="5"/>
      <c r="K28" s="5"/>
      <c r="L28" s="5"/>
      <c r="M28" s="5"/>
      <c r="N28" s="5"/>
      <c r="O28" s="5"/>
      <c r="P28" s="5"/>
      <c r="Q28" s="5"/>
      <c r="R28" s="5"/>
      <c r="S28" s="6">
        <f>SUM(C28,E28,D28,F28,G28,H28,I28)</f>
        <v>142600</v>
      </c>
    </row>
    <row r="29" spans="1:19" ht="11.25" customHeight="1" hidden="1">
      <c r="A29" s="8"/>
      <c r="B29" s="4" t="s">
        <v>7</v>
      </c>
      <c r="C29" s="5"/>
      <c r="D29" s="5"/>
      <c r="E29" s="5">
        <v>96671</v>
      </c>
      <c r="F29" s="5">
        <v>204000</v>
      </c>
      <c r="G29" s="5"/>
      <c r="H29" s="5"/>
      <c r="I29" s="31"/>
      <c r="J29" s="5"/>
      <c r="K29" s="5"/>
      <c r="L29" s="5"/>
      <c r="M29" s="5"/>
      <c r="N29" s="5"/>
      <c r="O29" s="5"/>
      <c r="P29" s="5"/>
      <c r="Q29" s="5"/>
      <c r="R29" s="5"/>
      <c r="S29" s="6">
        <f>SUM(C29,E29,D29,F29,G29,H29,I29)</f>
        <v>300671</v>
      </c>
    </row>
    <row r="30" spans="1:19" ht="11.25" customHeight="1" hidden="1">
      <c r="A30" s="8"/>
      <c r="B30" s="4" t="s">
        <v>8</v>
      </c>
      <c r="C30" s="5">
        <v>432600</v>
      </c>
      <c r="D30" s="5"/>
      <c r="E30" s="5"/>
      <c r="F30" s="5">
        <v>204000</v>
      </c>
      <c r="G30" s="5"/>
      <c r="H30" s="5">
        <v>100000</v>
      </c>
      <c r="I30" s="31">
        <v>300000</v>
      </c>
      <c r="J30" s="5"/>
      <c r="K30" s="5"/>
      <c r="L30" s="5"/>
      <c r="M30" s="5"/>
      <c r="N30" s="5"/>
      <c r="O30" s="5"/>
      <c r="P30" s="5"/>
      <c r="Q30" s="5"/>
      <c r="R30" s="5"/>
      <c r="S30" s="6">
        <f>SUM(C30,E30,D30,F30,G30,H30,I30)</f>
        <v>1036600</v>
      </c>
    </row>
    <row r="31" spans="1:19" ht="11.25" customHeight="1" hidden="1">
      <c r="A31" s="7">
        <v>2005</v>
      </c>
      <c r="B31" s="7" t="s">
        <v>9</v>
      </c>
      <c r="C31" s="9">
        <f>SUM(C24:C30)</f>
        <v>865200</v>
      </c>
      <c r="D31" s="9">
        <f>SUM(D24:D29)</f>
        <v>0</v>
      </c>
      <c r="E31" s="9">
        <f>SUM(E24:E29)</f>
        <v>296671</v>
      </c>
      <c r="F31" s="9">
        <f>SUM(F25:F30)</f>
        <v>612000</v>
      </c>
      <c r="G31" s="9">
        <f>SUM(G24:G29)</f>
        <v>100500</v>
      </c>
      <c r="H31" s="9">
        <f>SUM(H24:H30)</f>
        <v>200600</v>
      </c>
      <c r="I31" s="32">
        <f>SUM(I30)</f>
        <v>300000</v>
      </c>
      <c r="J31" s="9">
        <v>0</v>
      </c>
      <c r="K31" s="9">
        <v>0</v>
      </c>
      <c r="L31" s="9">
        <v>0</v>
      </c>
      <c r="M31" s="9">
        <v>0</v>
      </c>
      <c r="N31" s="9"/>
      <c r="O31" s="9"/>
      <c r="P31" s="9"/>
      <c r="Q31" s="9"/>
      <c r="R31" s="9"/>
      <c r="S31" s="14">
        <f>SUM(S24:S30)</f>
        <v>2374971</v>
      </c>
    </row>
    <row r="32" spans="1:19" ht="11.25" customHeight="1" hidden="1">
      <c r="A32" s="7">
        <v>2006</v>
      </c>
      <c r="B32" s="4" t="s">
        <v>0</v>
      </c>
      <c r="C32" s="5"/>
      <c r="D32" s="5"/>
      <c r="E32" s="5"/>
      <c r="F32" s="5"/>
      <c r="G32" s="5">
        <v>100000</v>
      </c>
      <c r="H32" s="5">
        <v>0</v>
      </c>
      <c r="I32" s="31">
        <v>0</v>
      </c>
      <c r="J32" s="5"/>
      <c r="K32" s="5"/>
      <c r="L32" s="5"/>
      <c r="M32" s="5"/>
      <c r="N32" s="5"/>
      <c r="O32" s="5"/>
      <c r="P32" s="5"/>
      <c r="Q32" s="5"/>
      <c r="R32" s="5"/>
      <c r="S32" s="6">
        <f>SUM(C32,E32,D32,F32,G32,H32,I32,J32,K32)</f>
        <v>100000</v>
      </c>
    </row>
    <row r="33" spans="1:19" ht="11.25" customHeight="1" hidden="1">
      <c r="A33" s="8"/>
      <c r="B33" s="4" t="s">
        <v>1</v>
      </c>
      <c r="C33" s="5">
        <v>0</v>
      </c>
      <c r="D33" s="5"/>
      <c r="E33" s="5"/>
      <c r="F33" s="5"/>
      <c r="G33" s="5"/>
      <c r="H33" s="5"/>
      <c r="I33" s="31"/>
      <c r="J33" s="5"/>
      <c r="K33" s="5"/>
      <c r="L33" s="5"/>
      <c r="M33" s="5"/>
      <c r="N33" s="5"/>
      <c r="O33" s="5"/>
      <c r="P33" s="5"/>
      <c r="Q33" s="5"/>
      <c r="R33" s="5"/>
      <c r="S33" s="6">
        <f>SUM(C33,E33,D33,F33,G33,H33,I33,J33,K33)</f>
        <v>0</v>
      </c>
    </row>
    <row r="34" spans="1:19" ht="11.25" customHeight="1" hidden="1">
      <c r="A34" s="8"/>
      <c r="B34" s="4" t="s">
        <v>2</v>
      </c>
      <c r="C34" s="5">
        <v>0</v>
      </c>
      <c r="D34" s="5"/>
      <c r="E34" s="5"/>
      <c r="F34" s="5"/>
      <c r="G34" s="5">
        <v>100000</v>
      </c>
      <c r="H34" s="5"/>
      <c r="I34" s="31"/>
      <c r="J34" s="5"/>
      <c r="K34" s="5"/>
      <c r="L34" s="5"/>
      <c r="M34" s="5"/>
      <c r="N34" s="5"/>
      <c r="O34" s="5"/>
      <c r="P34" s="5"/>
      <c r="Q34" s="5"/>
      <c r="R34" s="5"/>
      <c r="S34" s="6">
        <f>SUM(C34,E34,D34,F34,G34,H34,I34,J34,K34)</f>
        <v>100000</v>
      </c>
    </row>
    <row r="35" spans="1:19" ht="11.25" customHeight="1" hidden="1">
      <c r="A35" s="8"/>
      <c r="B35" s="4" t="s">
        <v>3</v>
      </c>
      <c r="C35" s="5">
        <v>0</v>
      </c>
      <c r="D35" s="5"/>
      <c r="E35" s="5"/>
      <c r="F35" s="5"/>
      <c r="G35" s="5"/>
      <c r="H35" s="5"/>
      <c r="I35" s="31"/>
      <c r="J35" s="5"/>
      <c r="K35" s="5"/>
      <c r="L35" s="5"/>
      <c r="M35" s="5"/>
      <c r="N35" s="5"/>
      <c r="O35" s="5"/>
      <c r="P35" s="5"/>
      <c r="Q35" s="5"/>
      <c r="R35" s="5"/>
      <c r="S35" s="6">
        <f>SUM(C35,E35,D35,F35,G35,H35,I35,J35,K35)</f>
        <v>0</v>
      </c>
    </row>
    <row r="36" spans="1:19" ht="11.25" customHeight="1" hidden="1">
      <c r="A36" s="8"/>
      <c r="B36" s="4" t="s">
        <v>4</v>
      </c>
      <c r="C36" s="5"/>
      <c r="D36" s="5"/>
      <c r="E36" s="5"/>
      <c r="F36" s="5"/>
      <c r="G36" s="5"/>
      <c r="H36" s="5"/>
      <c r="I36" s="31"/>
      <c r="J36" s="5"/>
      <c r="K36" s="5"/>
      <c r="L36" s="5"/>
      <c r="M36" s="5"/>
      <c r="N36" s="5"/>
      <c r="O36" s="5"/>
      <c r="P36" s="5"/>
      <c r="Q36" s="5"/>
      <c r="R36" s="5"/>
      <c r="S36" s="6">
        <f>SUM(C36,E36,D36,F36,G36,H36,I36,J36,K36)</f>
        <v>0</v>
      </c>
    </row>
    <row r="37" spans="1:19" ht="11.25" customHeight="1" hidden="1">
      <c r="A37" s="8"/>
      <c r="B37" s="4" t="s">
        <v>5</v>
      </c>
      <c r="C37" s="5">
        <v>0</v>
      </c>
      <c r="D37" s="5"/>
      <c r="E37" s="5"/>
      <c r="F37" s="5"/>
      <c r="G37" s="5"/>
      <c r="H37" s="5"/>
      <c r="I37" s="31"/>
      <c r="J37" s="5"/>
      <c r="K37" s="5"/>
      <c r="L37" s="5"/>
      <c r="M37" s="5"/>
      <c r="N37" s="5"/>
      <c r="O37" s="5"/>
      <c r="P37" s="5"/>
      <c r="Q37" s="5"/>
      <c r="R37" s="5"/>
      <c r="S37" s="6">
        <f>SUM(C37,E37,D37,F37,G37,H37,I37,J37,K37)</f>
        <v>0</v>
      </c>
    </row>
    <row r="38" spans="1:19" ht="11.25" customHeight="1" hidden="1">
      <c r="A38" s="8"/>
      <c r="B38" s="4" t="s">
        <v>6</v>
      </c>
      <c r="C38" s="5"/>
      <c r="D38" s="5"/>
      <c r="E38" s="5"/>
      <c r="F38" s="5"/>
      <c r="G38" s="5"/>
      <c r="H38" s="5"/>
      <c r="I38" s="31"/>
      <c r="J38" s="5"/>
      <c r="K38" s="5"/>
      <c r="L38" s="5"/>
      <c r="M38" s="5"/>
      <c r="N38" s="5"/>
      <c r="O38" s="5"/>
      <c r="P38" s="5"/>
      <c r="Q38" s="5"/>
      <c r="R38" s="5"/>
      <c r="S38" s="6">
        <f>SUM(C38,E38,D38,F38,G38,H38,I38,J38,K38)</f>
        <v>0</v>
      </c>
    </row>
    <row r="39" spans="1:19" ht="11.25" customHeight="1" hidden="1">
      <c r="A39" s="8"/>
      <c r="B39" s="4" t="s">
        <v>7</v>
      </c>
      <c r="C39" s="5"/>
      <c r="D39" s="5"/>
      <c r="E39" s="5"/>
      <c r="F39" s="5">
        <v>204000</v>
      </c>
      <c r="G39" s="5"/>
      <c r="H39" s="5"/>
      <c r="I39" s="31"/>
      <c r="J39" s="5"/>
      <c r="K39" s="5"/>
      <c r="L39" s="5"/>
      <c r="M39" s="5"/>
      <c r="N39" s="5"/>
      <c r="O39" s="5"/>
      <c r="P39" s="5"/>
      <c r="Q39" s="5"/>
      <c r="R39" s="5"/>
      <c r="S39" s="6">
        <f>SUM(C39,E39,D39,F39,G39,H39,I39,J39,K39)</f>
        <v>204000</v>
      </c>
    </row>
    <row r="40" spans="1:19" ht="11.25" customHeight="1" hidden="1">
      <c r="A40" s="8"/>
      <c r="B40" s="4" t="s">
        <v>8</v>
      </c>
      <c r="C40" s="5"/>
      <c r="D40" s="5"/>
      <c r="E40" s="5"/>
      <c r="F40" s="5"/>
      <c r="G40" s="5"/>
      <c r="H40" s="5"/>
      <c r="I40" s="31"/>
      <c r="J40" s="5"/>
      <c r="K40" s="5"/>
      <c r="L40" s="5"/>
      <c r="M40" s="5"/>
      <c r="N40" s="5"/>
      <c r="O40" s="5"/>
      <c r="P40" s="5"/>
      <c r="Q40" s="5"/>
      <c r="R40" s="5"/>
      <c r="S40" s="6">
        <f>SUM(C40,E40,D40,F40,G40,H40,I40,J40,K40)</f>
        <v>0</v>
      </c>
    </row>
    <row r="41" spans="1:19" ht="11.25" customHeight="1" hidden="1">
      <c r="A41" s="8"/>
      <c r="B41" s="7" t="s">
        <v>9</v>
      </c>
      <c r="C41" s="9">
        <f>SUM(C32:C39)</f>
        <v>0</v>
      </c>
      <c r="D41" s="9">
        <f>SUM(D32:D39)</f>
        <v>0</v>
      </c>
      <c r="E41" s="9">
        <f>SUM(E32:E39)</f>
        <v>0</v>
      </c>
      <c r="F41" s="9">
        <f>SUM(F32:F39)</f>
        <v>204000</v>
      </c>
      <c r="G41" s="9">
        <f>SUM(G32:G39)</f>
        <v>200000</v>
      </c>
      <c r="H41" s="9">
        <f>SUM(H32:H39)</f>
        <v>0</v>
      </c>
      <c r="I41" s="32">
        <f>SUM(I32:I39)</f>
        <v>0</v>
      </c>
      <c r="J41" s="9">
        <f>SUM(J32:J40)</f>
        <v>0</v>
      </c>
      <c r="K41" s="9">
        <f>SUM(K32:K40)</f>
        <v>0</v>
      </c>
      <c r="L41" s="9">
        <f>SUM(L32:L40)</f>
        <v>0</v>
      </c>
      <c r="M41" s="9">
        <f>SUM(M32:M40)</f>
        <v>0</v>
      </c>
      <c r="N41" s="9"/>
      <c r="O41" s="9"/>
      <c r="P41" s="9"/>
      <c r="Q41" s="9"/>
      <c r="R41" s="9"/>
      <c r="S41" s="14">
        <f>SUM(C41,E41,D41,F41,G41,H41,I41,J41,K41)</f>
        <v>404000</v>
      </c>
    </row>
    <row r="42" spans="1:19" ht="11.25" customHeight="1" hidden="1">
      <c r="A42" s="7">
        <v>2007</v>
      </c>
      <c r="B42" s="4" t="s">
        <v>0</v>
      </c>
      <c r="C42" s="5"/>
      <c r="D42" s="5"/>
      <c r="E42" s="5"/>
      <c r="F42" s="5"/>
      <c r="G42" s="5">
        <v>150000</v>
      </c>
      <c r="H42" s="5"/>
      <c r="I42" s="31">
        <v>300000</v>
      </c>
      <c r="J42" s="5"/>
      <c r="K42" s="5"/>
      <c r="L42" s="5"/>
      <c r="M42" s="5"/>
      <c r="N42" s="5"/>
      <c r="O42" s="5"/>
      <c r="P42" s="5"/>
      <c r="Q42" s="5"/>
      <c r="R42" s="5"/>
      <c r="S42" s="6">
        <f>SUM(C42,E42,D42,F42,G42,H42,I42,J42,K42,L42,M42)</f>
        <v>450000</v>
      </c>
    </row>
    <row r="43" spans="1:19" ht="11.25" customHeight="1" hidden="1">
      <c r="A43" s="8"/>
      <c r="B43" s="4" t="s">
        <v>1</v>
      </c>
      <c r="C43" s="5">
        <v>150000</v>
      </c>
      <c r="D43" s="5"/>
      <c r="E43" s="5"/>
      <c r="F43" s="5">
        <v>408000</v>
      </c>
      <c r="G43" s="5"/>
      <c r="H43" s="5">
        <v>300000</v>
      </c>
      <c r="I43" s="31"/>
      <c r="J43" s="5"/>
      <c r="K43" s="5"/>
      <c r="L43" s="5"/>
      <c r="M43" s="5"/>
      <c r="N43" s="5"/>
      <c r="O43" s="5"/>
      <c r="P43" s="5"/>
      <c r="Q43" s="5"/>
      <c r="R43" s="5"/>
      <c r="S43" s="6">
        <f>SUM(C43,E43,D43,F43,G43,H43,I43,J43,K43,L43,M43)</f>
        <v>858000</v>
      </c>
    </row>
    <row r="44" spans="1:19" ht="11.25" customHeight="1" hidden="1">
      <c r="A44" s="8"/>
      <c r="B44" s="4" t="s">
        <v>3</v>
      </c>
      <c r="C44" s="5">
        <v>140000</v>
      </c>
      <c r="D44" s="5"/>
      <c r="E44" s="5"/>
      <c r="F44" s="5"/>
      <c r="G44" s="5"/>
      <c r="H44" s="5"/>
      <c r="I44" s="31"/>
      <c r="J44" s="5">
        <v>150000</v>
      </c>
      <c r="K44" s="5">
        <v>200000</v>
      </c>
      <c r="L44" s="5"/>
      <c r="M44" s="5"/>
      <c r="N44" s="5"/>
      <c r="O44" s="5"/>
      <c r="P44" s="5"/>
      <c r="Q44" s="5"/>
      <c r="R44" s="5"/>
      <c r="S44" s="6">
        <f>SUM(C44,E44,D44,F44,G44,H44,I44,J44,K44,L44,M44)</f>
        <v>490000</v>
      </c>
    </row>
    <row r="45" spans="1:19" ht="11.25" customHeight="1" hidden="1">
      <c r="A45" s="8"/>
      <c r="B45" s="4" t="s">
        <v>4</v>
      </c>
      <c r="C45" s="5"/>
      <c r="D45" s="5"/>
      <c r="E45" s="5"/>
      <c r="F45" s="5"/>
      <c r="G45" s="5"/>
      <c r="H45" s="5">
        <v>0</v>
      </c>
      <c r="I45" s="31">
        <v>0</v>
      </c>
      <c r="J45" s="5"/>
      <c r="K45" s="5"/>
      <c r="L45" s="5"/>
      <c r="M45" s="5"/>
      <c r="N45" s="5"/>
      <c r="O45" s="5"/>
      <c r="P45" s="5"/>
      <c r="Q45" s="5"/>
      <c r="R45" s="5"/>
      <c r="S45" s="6">
        <f>SUM(C45,E45,D45,F45,G45,H45,I45,J45,K45,L45,M45)</f>
        <v>0</v>
      </c>
    </row>
    <row r="46" spans="1:19" ht="11.25" customHeight="1" hidden="1">
      <c r="A46" s="8"/>
      <c r="B46" s="4" t="s">
        <v>5</v>
      </c>
      <c r="C46" s="5">
        <v>142600</v>
      </c>
      <c r="D46" s="5"/>
      <c r="E46" s="5"/>
      <c r="F46" s="5"/>
      <c r="G46" s="5"/>
      <c r="H46" s="5"/>
      <c r="I46" s="31"/>
      <c r="J46" s="5"/>
      <c r="K46" s="5"/>
      <c r="L46" s="5"/>
      <c r="M46" s="5"/>
      <c r="N46" s="5"/>
      <c r="O46" s="5"/>
      <c r="P46" s="5"/>
      <c r="Q46" s="5"/>
      <c r="R46" s="5"/>
      <c r="S46" s="6">
        <f>SUM(C46,E46,D46,F46,G46,H46,I46,J46,K46,L46,M46)</f>
        <v>142600</v>
      </c>
    </row>
    <row r="47" spans="1:19" ht="11.25" customHeight="1" hidden="1">
      <c r="A47" s="8"/>
      <c r="B47" s="4" t="s">
        <v>6</v>
      </c>
      <c r="C47" s="5"/>
      <c r="D47" s="5"/>
      <c r="E47" s="5"/>
      <c r="F47" s="5"/>
      <c r="G47" s="5">
        <v>133000</v>
      </c>
      <c r="H47" s="5"/>
      <c r="I47" s="31"/>
      <c r="J47" s="5">
        <v>150000</v>
      </c>
      <c r="K47" s="5"/>
      <c r="L47" s="5"/>
      <c r="M47" s="5"/>
      <c r="N47" s="5"/>
      <c r="O47" s="5"/>
      <c r="P47" s="5"/>
      <c r="Q47" s="5"/>
      <c r="R47" s="5"/>
      <c r="S47" s="6">
        <f>SUM(C47,E47,D47,F47,G47,H47,I47,J47,K47,L47,M47)</f>
        <v>283000</v>
      </c>
    </row>
    <row r="48" spans="1:19" ht="11.25" customHeight="1" hidden="1">
      <c r="A48" s="8"/>
      <c r="B48" s="4" t="s">
        <v>7</v>
      </c>
      <c r="C48" s="5"/>
      <c r="D48" s="5"/>
      <c r="E48" s="5"/>
      <c r="F48" s="5">
        <v>304000</v>
      </c>
      <c r="G48" s="5"/>
      <c r="H48" s="5">
        <v>0</v>
      </c>
      <c r="I48" s="31">
        <v>0</v>
      </c>
      <c r="J48" s="5"/>
      <c r="K48" s="5"/>
      <c r="L48" s="5"/>
      <c r="M48" s="5"/>
      <c r="N48" s="5"/>
      <c r="O48" s="5"/>
      <c r="P48" s="5"/>
      <c r="Q48" s="5"/>
      <c r="R48" s="5"/>
      <c r="S48" s="6">
        <f>SUM(C48,E48,D48,F48,G48,H48,I48,J48,K48,L48,M48)</f>
        <v>304000</v>
      </c>
    </row>
    <row r="49" spans="1:19" ht="12">
      <c r="A49" s="62">
        <v>2010</v>
      </c>
      <c r="B49" s="36" t="s">
        <v>21</v>
      </c>
      <c r="C49" s="9"/>
      <c r="D49" s="9"/>
      <c r="E49" s="9"/>
      <c r="F49" s="9"/>
      <c r="G49" s="9"/>
      <c r="H49" s="9"/>
      <c r="I49" s="6">
        <v>0</v>
      </c>
      <c r="J49" s="5"/>
      <c r="K49" s="5"/>
      <c r="L49" s="5"/>
      <c r="M49" s="5"/>
      <c r="N49" s="5"/>
      <c r="O49" s="39">
        <v>5654.73</v>
      </c>
      <c r="P49" s="5"/>
      <c r="Q49" s="5"/>
      <c r="R49" s="5"/>
      <c r="S49" s="41">
        <f>SUM(C49,E49,D49,F49,G49,H49,I49,J49,K49,L49,M49,N49,O49,P49,Q49)</f>
        <v>5654.73</v>
      </c>
    </row>
    <row r="50" spans="1:19" ht="12">
      <c r="A50" s="62"/>
      <c r="B50" s="59" t="s">
        <v>22</v>
      </c>
      <c r="C50" s="9"/>
      <c r="D50" s="9"/>
      <c r="E50" s="9"/>
      <c r="F50" s="9"/>
      <c r="G50" s="9"/>
      <c r="H50" s="9"/>
      <c r="I50" s="6"/>
      <c r="J50" s="5"/>
      <c r="K50" s="5"/>
      <c r="L50" s="5"/>
      <c r="M50" s="5"/>
      <c r="N50" s="5"/>
      <c r="O50" s="39">
        <v>5654.73</v>
      </c>
      <c r="P50" s="5"/>
      <c r="Q50" s="5"/>
      <c r="R50" s="5"/>
      <c r="S50" s="41">
        <f>SUM(C50,E50,D50,F50,G50,H50,I50,J50,K50,L50,M50,N50,O50,P50,Q50)</f>
        <v>5654.73</v>
      </c>
    </row>
    <row r="51" spans="1:19" ht="12">
      <c r="A51" s="64"/>
      <c r="B51" s="59" t="s">
        <v>19</v>
      </c>
      <c r="C51" s="9"/>
      <c r="D51" s="9"/>
      <c r="E51" s="9"/>
      <c r="F51" s="9"/>
      <c r="G51" s="9"/>
      <c r="H51" s="9"/>
      <c r="I51" s="6"/>
      <c r="J51" s="5"/>
      <c r="K51" s="5"/>
      <c r="L51" s="5"/>
      <c r="M51" s="5"/>
      <c r="N51" s="5"/>
      <c r="O51" s="39">
        <v>5654.73</v>
      </c>
      <c r="P51" s="5"/>
      <c r="Q51" s="5"/>
      <c r="R51" s="5"/>
      <c r="S51" s="41">
        <f>SUM(C51,E51,D51,F51,G51,H51,I51,J51,K51,L51,M51,N51,O51,P51,Q51)</f>
        <v>5654.73</v>
      </c>
    </row>
    <row r="52" spans="1:19" ht="12">
      <c r="A52" s="64"/>
      <c r="B52" s="60" t="s">
        <v>0</v>
      </c>
      <c r="C52" s="9"/>
      <c r="D52" s="9"/>
      <c r="E52" s="9"/>
      <c r="F52" s="9"/>
      <c r="G52" s="9"/>
      <c r="H52" s="9"/>
      <c r="I52" s="6">
        <v>300000</v>
      </c>
      <c r="J52" s="5"/>
      <c r="K52" s="5"/>
      <c r="L52" s="5"/>
      <c r="M52" s="5"/>
      <c r="N52" s="5"/>
      <c r="O52" s="39">
        <v>5654.73</v>
      </c>
      <c r="P52" s="5"/>
      <c r="Q52" s="5"/>
      <c r="R52" s="5"/>
      <c r="S52" s="41">
        <f>SUM(C52,E52,D52,F52,G52,H52,I52,J52,K52,L52,M52,N52,O52,P52,Q52)</f>
        <v>305654.73</v>
      </c>
    </row>
    <row r="53" spans="1:19" ht="12">
      <c r="A53" s="65"/>
      <c r="B53" s="60" t="s">
        <v>1</v>
      </c>
      <c r="C53" s="5"/>
      <c r="D53" s="5"/>
      <c r="E53" s="5"/>
      <c r="F53" s="5">
        <v>255000</v>
      </c>
      <c r="G53" s="5"/>
      <c r="H53" s="5"/>
      <c r="I53" s="6"/>
      <c r="J53" s="5">
        <v>400000</v>
      </c>
      <c r="K53" s="5"/>
      <c r="L53" s="5"/>
      <c r="M53" s="5"/>
      <c r="N53" s="5"/>
      <c r="O53" s="39">
        <v>5654.73</v>
      </c>
      <c r="P53" s="5"/>
      <c r="Q53" s="5"/>
      <c r="R53" s="5"/>
      <c r="S53" s="41">
        <f>SUM(C53,E53,D53,F53,G53,H53,I53,J53,K53,L53,M53,N53,O53,P53,Q53)</f>
        <v>660654.73</v>
      </c>
    </row>
    <row r="54" spans="1:19" ht="12">
      <c r="A54" s="66"/>
      <c r="B54" s="60" t="s">
        <v>2</v>
      </c>
      <c r="C54" s="5"/>
      <c r="D54" s="5"/>
      <c r="E54" s="5"/>
      <c r="F54" s="5"/>
      <c r="G54" s="5"/>
      <c r="H54" s="5">
        <v>220000</v>
      </c>
      <c r="I54" s="6"/>
      <c r="J54" s="5"/>
      <c r="K54" s="5"/>
      <c r="L54" s="5">
        <v>125000</v>
      </c>
      <c r="M54" s="5"/>
      <c r="N54" s="5"/>
      <c r="O54" s="39">
        <v>5654.73</v>
      </c>
      <c r="P54" s="5"/>
      <c r="Q54" s="5">
        <v>300000</v>
      </c>
      <c r="R54" s="5">
        <v>500000</v>
      </c>
      <c r="S54" s="41">
        <f>SUM(C54,E54,D54,F54,G54,H54,I54,J54,K54,L54,M54,N54,O54,P54,Q54)</f>
        <v>650654.73</v>
      </c>
    </row>
    <row r="55" spans="1:19" ht="12">
      <c r="A55" s="66"/>
      <c r="B55" s="61" t="s">
        <v>3</v>
      </c>
      <c r="C55" s="5"/>
      <c r="D55" s="5"/>
      <c r="E55" s="5"/>
      <c r="F55" s="5"/>
      <c r="G55" s="5"/>
      <c r="H55" s="5"/>
      <c r="I55" s="6"/>
      <c r="J55" s="5"/>
      <c r="K55" s="5">
        <v>300000</v>
      </c>
      <c r="L55" s="5"/>
      <c r="M55" s="5"/>
      <c r="N55" s="5"/>
      <c r="O55" s="39">
        <v>5654.73</v>
      </c>
      <c r="P55" s="5">
        <v>100000</v>
      </c>
      <c r="Q55" s="5"/>
      <c r="R55" s="5"/>
      <c r="S55" s="41">
        <f>SUM(C55,E55,D55,F55,G55,H55,I55,J55,K55,L55,M55,N55,O55,P55,Q55)</f>
        <v>405654.73</v>
      </c>
    </row>
    <row r="56" spans="1:19" ht="12">
      <c r="A56" s="66"/>
      <c r="B56" s="60" t="s">
        <v>4</v>
      </c>
      <c r="C56" s="5"/>
      <c r="D56" s="5"/>
      <c r="E56" s="5"/>
      <c r="F56" s="5"/>
      <c r="G56" s="5"/>
      <c r="H56" s="5"/>
      <c r="I56" s="6"/>
      <c r="J56" s="16">
        <v>400000</v>
      </c>
      <c r="K56" s="5"/>
      <c r="L56" s="5"/>
      <c r="M56" s="5"/>
      <c r="N56" s="5"/>
      <c r="O56" s="39">
        <v>5654.73</v>
      </c>
      <c r="P56" s="5"/>
      <c r="Q56" s="5"/>
      <c r="R56" s="5"/>
      <c r="S56" s="41">
        <f>SUM(C56,E56,D56,F56,G56,H56,I56,J56,K56,L56,M56,N56,O56,P56,Q56)</f>
        <v>405654.73</v>
      </c>
    </row>
    <row r="57" spans="1:19" ht="12">
      <c r="A57" s="66"/>
      <c r="B57" s="60" t="s">
        <v>5</v>
      </c>
      <c r="C57" s="5"/>
      <c r="D57" s="5"/>
      <c r="E57" s="5"/>
      <c r="F57" s="5"/>
      <c r="G57" s="5"/>
      <c r="H57" s="5"/>
      <c r="I57" s="6"/>
      <c r="J57" s="16"/>
      <c r="K57" s="5"/>
      <c r="L57" s="5">
        <v>125000</v>
      </c>
      <c r="M57" s="5">
        <v>200000</v>
      </c>
      <c r="N57" s="5"/>
      <c r="O57" s="39">
        <v>5654.73</v>
      </c>
      <c r="P57" s="5"/>
      <c r="Q57" s="5"/>
      <c r="R57" s="5"/>
      <c r="S57" s="41">
        <f>SUM(C57,E57,D57,F57,G57,H57,I57,J57,K57,L57,M57,N57,O57,P57,Q57)</f>
        <v>330654.73</v>
      </c>
    </row>
    <row r="58" spans="1:19" ht="12">
      <c r="A58" s="66"/>
      <c r="B58" s="60" t="s">
        <v>6</v>
      </c>
      <c r="C58" s="5"/>
      <c r="D58" s="5"/>
      <c r="E58" s="5"/>
      <c r="F58" s="5"/>
      <c r="G58" s="5"/>
      <c r="H58" s="5">
        <v>220000</v>
      </c>
      <c r="I58" s="6"/>
      <c r="J58" s="5"/>
      <c r="K58" s="5"/>
      <c r="L58" s="5"/>
      <c r="M58" s="5">
        <v>200000</v>
      </c>
      <c r="N58" s="5">
        <v>300000</v>
      </c>
      <c r="O58" s="39">
        <v>5654.73</v>
      </c>
      <c r="P58" s="5"/>
      <c r="Q58" s="5"/>
      <c r="R58" s="5"/>
      <c r="S58" s="41">
        <f>SUM(C58,E58,D58,F58,G58,H58,I58,J58,K58,L58,M58,N58,O58,P58,Q58)</f>
        <v>725654.73</v>
      </c>
    </row>
    <row r="59" spans="1:19" ht="11.25">
      <c r="A59" s="66"/>
      <c r="B59" s="60" t="s">
        <v>7</v>
      </c>
      <c r="C59" s="5"/>
      <c r="D59" s="5"/>
      <c r="E59" s="5"/>
      <c r="F59" s="5">
        <v>255000</v>
      </c>
      <c r="G59" s="5"/>
      <c r="H59" s="5"/>
      <c r="I59" s="6"/>
      <c r="J59" s="5">
        <v>400000</v>
      </c>
      <c r="K59" s="5"/>
      <c r="L59" s="5"/>
      <c r="M59" s="5"/>
      <c r="N59" s="5"/>
      <c r="O59" s="39">
        <v>5654.73</v>
      </c>
      <c r="P59" s="5"/>
      <c r="Q59" s="5"/>
      <c r="R59" s="5"/>
      <c r="S59" s="41">
        <f>SUM(C59,E59,D59,F59,G59,H59,I59,J59,K59,L59,M59,N59,O59,P59,Q59)</f>
        <v>660654.73</v>
      </c>
    </row>
    <row r="60" spans="1:19" ht="11.25">
      <c r="A60" s="66"/>
      <c r="B60" s="60" t="s">
        <v>8</v>
      </c>
      <c r="C60" s="5"/>
      <c r="D60" s="5"/>
      <c r="E60" s="5"/>
      <c r="F60" s="5"/>
      <c r="G60" s="5"/>
      <c r="H60" s="5"/>
      <c r="I60" s="6">
        <v>300000</v>
      </c>
      <c r="J60" s="5"/>
      <c r="K60" s="5"/>
      <c r="L60" s="5"/>
      <c r="M60" s="5"/>
      <c r="N60" s="5"/>
      <c r="O60" s="39">
        <v>5654.73</v>
      </c>
      <c r="P60" s="5"/>
      <c r="Q60" s="5"/>
      <c r="R60" s="5"/>
      <c r="S60" s="41">
        <f>SUM(C60,E60,D60,F60,G60,H60,I60,J60,K60,L60,M60,N60,O60,P60,Q60)</f>
        <v>305654.73</v>
      </c>
    </row>
    <row r="61" spans="1:19" ht="11.25">
      <c r="A61" s="63"/>
      <c r="B61" s="68" t="s">
        <v>9</v>
      </c>
      <c r="C61" s="9">
        <f>SUM(C53:C59)</f>
        <v>0</v>
      </c>
      <c r="D61" s="9">
        <f>SUM(D53:D59)</f>
        <v>0</v>
      </c>
      <c r="E61" s="9">
        <f>SUM(E53:E59)</f>
        <v>0</v>
      </c>
      <c r="F61" s="9">
        <f>SUM(F53:F59)</f>
        <v>510000</v>
      </c>
      <c r="G61" s="9">
        <f>SUM(G53:G59)</f>
        <v>0</v>
      </c>
      <c r="H61" s="9">
        <f>SUM(H53:H59)</f>
        <v>440000</v>
      </c>
      <c r="I61" s="14">
        <f>SUM(I49:I60)</f>
        <v>600000</v>
      </c>
      <c r="J61" s="9">
        <f>SUM(J49:J60)</f>
        <v>1200000</v>
      </c>
      <c r="K61" s="9">
        <f>SUM(K49:K60)</f>
        <v>300000</v>
      </c>
      <c r="L61" s="9">
        <f>SUM(L49:L60)</f>
        <v>250000</v>
      </c>
      <c r="M61" s="9">
        <f>SUM(M49:M60)</f>
        <v>400000</v>
      </c>
      <c r="N61" s="9">
        <f>SUM(N49:N60)</f>
        <v>300000</v>
      </c>
      <c r="O61" s="38">
        <f>SUM(O49:O60)</f>
        <v>67856.75999999998</v>
      </c>
      <c r="P61" s="35">
        <f>SUM(P49:P60)</f>
        <v>100000</v>
      </c>
      <c r="Q61" s="35">
        <f>SUM(Q49:Q60)</f>
        <v>300000</v>
      </c>
      <c r="R61" s="35">
        <f>SUM(R49:R60)</f>
        <v>500000</v>
      </c>
      <c r="S61" s="42">
        <f>SUM(C61,E61,D61,F61,G61,H61,I61,J61,K61,L61,M61,N61,O61,P61,Q61,R61)</f>
        <v>4967856.76</v>
      </c>
    </row>
    <row r="62" spans="1:19" ht="11.25">
      <c r="A62" s="64">
        <v>2011</v>
      </c>
      <c r="B62" s="36" t="s">
        <v>21</v>
      </c>
      <c r="C62" s="9"/>
      <c r="D62" s="9"/>
      <c r="E62" s="9"/>
      <c r="F62" s="9"/>
      <c r="G62" s="9"/>
      <c r="H62" s="9"/>
      <c r="I62" s="6">
        <v>0</v>
      </c>
      <c r="J62" s="16"/>
      <c r="K62" s="5"/>
      <c r="L62" s="5"/>
      <c r="M62" s="5"/>
      <c r="N62" s="5"/>
      <c r="O62" s="39">
        <v>5654.73</v>
      </c>
      <c r="P62" s="5"/>
      <c r="Q62" s="5"/>
      <c r="R62" s="5"/>
      <c r="S62" s="44">
        <f>SUM(C62,E62,D62,F62,G62,H62,I62,J62,K62,L62,M62,N62,O62,P62,Q62,R62)</f>
        <v>5654.73</v>
      </c>
    </row>
    <row r="63" spans="1:19" ht="11.25">
      <c r="A63" s="62"/>
      <c r="B63" s="59" t="s">
        <v>22</v>
      </c>
      <c r="C63" s="9"/>
      <c r="D63" s="9"/>
      <c r="E63" s="9"/>
      <c r="F63" s="9"/>
      <c r="G63" s="9"/>
      <c r="H63" s="9"/>
      <c r="I63" s="6"/>
      <c r="J63" s="16"/>
      <c r="K63" s="5"/>
      <c r="L63" s="5"/>
      <c r="M63" s="5"/>
      <c r="N63" s="5"/>
      <c r="O63" s="39">
        <v>5654.73</v>
      </c>
      <c r="P63" s="5"/>
      <c r="Q63" s="5"/>
      <c r="R63" s="5"/>
      <c r="S63" s="44">
        <f aca="true" t="shared" si="0" ref="S63:S126">SUM(C63,E63,D63,F63,G63,H63,I63,J63,K63,L63,M63,N63,O63,P63,Q63,R63)</f>
        <v>5654.73</v>
      </c>
    </row>
    <row r="64" spans="1:19" ht="11.25">
      <c r="A64" s="64"/>
      <c r="B64" s="59" t="s">
        <v>19</v>
      </c>
      <c r="C64" s="9"/>
      <c r="D64" s="9"/>
      <c r="E64" s="9"/>
      <c r="F64" s="9"/>
      <c r="G64" s="9"/>
      <c r="H64" s="9"/>
      <c r="I64" s="6"/>
      <c r="J64" s="16"/>
      <c r="K64" s="5"/>
      <c r="L64" s="5"/>
      <c r="M64" s="5"/>
      <c r="N64" s="5"/>
      <c r="O64" s="39">
        <v>5654.73</v>
      </c>
      <c r="P64" s="5"/>
      <c r="Q64" s="5"/>
      <c r="R64" s="5"/>
      <c r="S64" s="44">
        <f t="shared" si="0"/>
        <v>5654.73</v>
      </c>
    </row>
    <row r="65" spans="1:19" ht="11.25">
      <c r="A65" s="64"/>
      <c r="B65" s="60" t="s">
        <v>0</v>
      </c>
      <c r="C65" s="9"/>
      <c r="D65" s="9"/>
      <c r="E65" s="9"/>
      <c r="F65" s="9"/>
      <c r="G65" s="9"/>
      <c r="H65" s="9"/>
      <c r="I65" s="6">
        <v>300000</v>
      </c>
      <c r="J65" s="16"/>
      <c r="K65" s="5"/>
      <c r="L65" s="5"/>
      <c r="M65" s="5"/>
      <c r="N65" s="5"/>
      <c r="O65" s="39">
        <v>5654.73</v>
      </c>
      <c r="P65" s="5"/>
      <c r="Q65" s="5"/>
      <c r="R65" s="5"/>
      <c r="S65" s="44">
        <f t="shared" si="0"/>
        <v>305654.73</v>
      </c>
    </row>
    <row r="66" spans="1:19" ht="11.25">
      <c r="A66" s="64"/>
      <c r="B66" s="60" t="s">
        <v>1</v>
      </c>
      <c r="C66" s="9"/>
      <c r="D66" s="9"/>
      <c r="E66" s="9"/>
      <c r="F66" s="9"/>
      <c r="G66" s="9"/>
      <c r="H66" s="9"/>
      <c r="I66" s="6"/>
      <c r="J66" s="16">
        <v>450000</v>
      </c>
      <c r="K66" s="5"/>
      <c r="L66" s="5"/>
      <c r="M66" s="5"/>
      <c r="N66" s="5"/>
      <c r="O66" s="39">
        <v>5654.73</v>
      </c>
      <c r="P66" s="5"/>
      <c r="Q66" s="5"/>
      <c r="R66" s="5"/>
      <c r="S66" s="44">
        <f t="shared" si="0"/>
        <v>455654.73</v>
      </c>
    </row>
    <row r="67" spans="1:19" ht="11.25">
      <c r="A67" s="65"/>
      <c r="B67" s="60" t="s">
        <v>2</v>
      </c>
      <c r="C67" s="5"/>
      <c r="D67" s="5"/>
      <c r="E67" s="5"/>
      <c r="F67" s="5"/>
      <c r="G67" s="5"/>
      <c r="H67" s="5">
        <v>250000</v>
      </c>
      <c r="I67" s="6"/>
      <c r="J67" s="16"/>
      <c r="K67" s="5"/>
      <c r="L67" s="5">
        <v>225000</v>
      </c>
      <c r="M67" s="5"/>
      <c r="N67" s="5">
        <v>500000</v>
      </c>
      <c r="O67" s="39">
        <v>5654.73</v>
      </c>
      <c r="P67" s="5"/>
      <c r="Q67" s="5"/>
      <c r="R67" s="5"/>
      <c r="S67" s="44">
        <f t="shared" si="0"/>
        <v>980654.73</v>
      </c>
    </row>
    <row r="68" spans="1:19" ht="11.25">
      <c r="A68" s="65"/>
      <c r="B68" s="61" t="s">
        <v>3</v>
      </c>
      <c r="C68" s="5"/>
      <c r="D68" s="5"/>
      <c r="E68" s="5"/>
      <c r="F68" s="5"/>
      <c r="G68" s="5"/>
      <c r="H68" s="5"/>
      <c r="I68" s="6"/>
      <c r="J68" s="16"/>
      <c r="K68" s="5">
        <v>300000</v>
      </c>
      <c r="L68" s="5"/>
      <c r="M68" s="5"/>
      <c r="N68" s="5"/>
      <c r="O68" s="39">
        <v>5654.73</v>
      </c>
      <c r="P68" s="5">
        <v>100000</v>
      </c>
      <c r="Q68" s="5"/>
      <c r="R68" s="5"/>
      <c r="S68" s="44">
        <f t="shared" si="0"/>
        <v>405654.73</v>
      </c>
    </row>
    <row r="69" spans="1:19" ht="11.25">
      <c r="A69" s="65"/>
      <c r="B69" s="60" t="s">
        <v>4</v>
      </c>
      <c r="C69" s="5"/>
      <c r="D69" s="5"/>
      <c r="E69" s="5"/>
      <c r="F69" s="5"/>
      <c r="G69" s="5"/>
      <c r="H69" s="5"/>
      <c r="I69" s="6"/>
      <c r="J69" s="16">
        <v>450000</v>
      </c>
      <c r="K69" s="5"/>
      <c r="L69" s="5"/>
      <c r="M69" s="5"/>
      <c r="N69" s="5"/>
      <c r="O69" s="39">
        <v>5654.73</v>
      </c>
      <c r="P69" s="5"/>
      <c r="Q69" s="5"/>
      <c r="R69" s="5"/>
      <c r="S69" s="44">
        <f t="shared" si="0"/>
        <v>455654.73</v>
      </c>
    </row>
    <row r="70" spans="1:19" ht="11.25">
      <c r="A70" s="65"/>
      <c r="B70" s="60" t="s">
        <v>5</v>
      </c>
      <c r="C70" s="5"/>
      <c r="D70" s="5"/>
      <c r="E70" s="5"/>
      <c r="F70" s="5"/>
      <c r="G70" s="5"/>
      <c r="H70" s="5"/>
      <c r="I70" s="6"/>
      <c r="J70" s="16"/>
      <c r="K70" s="5"/>
      <c r="L70" s="5">
        <v>225000</v>
      </c>
      <c r="M70" s="5">
        <v>200000</v>
      </c>
      <c r="N70" s="5"/>
      <c r="O70" s="39">
        <v>5654.73</v>
      </c>
      <c r="P70" s="5"/>
      <c r="Q70" s="5"/>
      <c r="R70" s="5"/>
      <c r="S70" s="44">
        <f t="shared" si="0"/>
        <v>430654.73</v>
      </c>
    </row>
    <row r="71" spans="1:19" ht="11.25">
      <c r="A71" s="66"/>
      <c r="B71" s="60" t="s">
        <v>6</v>
      </c>
      <c r="C71" s="5"/>
      <c r="D71" s="5"/>
      <c r="E71" s="5"/>
      <c r="F71" s="5"/>
      <c r="G71" s="5"/>
      <c r="H71" s="5">
        <v>250000</v>
      </c>
      <c r="I71" s="6"/>
      <c r="J71" s="16"/>
      <c r="K71" s="5"/>
      <c r="L71" s="5"/>
      <c r="M71" s="5">
        <v>200000</v>
      </c>
      <c r="N71" s="5"/>
      <c r="O71" s="39">
        <v>5654.73</v>
      </c>
      <c r="P71" s="5"/>
      <c r="Q71" s="5">
        <v>300000</v>
      </c>
      <c r="R71" s="5">
        <v>545000</v>
      </c>
      <c r="S71" s="44">
        <f t="shared" si="0"/>
        <v>1300654.73</v>
      </c>
    </row>
    <row r="72" spans="1:19" ht="11.25">
      <c r="A72" s="66"/>
      <c r="B72" s="60" t="s">
        <v>7</v>
      </c>
      <c r="C72" s="5"/>
      <c r="D72" s="5"/>
      <c r="E72" s="5"/>
      <c r="F72" s="5"/>
      <c r="G72" s="5"/>
      <c r="H72" s="5"/>
      <c r="I72" s="6"/>
      <c r="J72" s="16">
        <v>450000</v>
      </c>
      <c r="K72" s="5"/>
      <c r="L72" s="5"/>
      <c r="M72" s="5"/>
      <c r="N72" s="5"/>
      <c r="O72" s="39">
        <v>5654.73</v>
      </c>
      <c r="P72" s="5"/>
      <c r="Q72" s="5"/>
      <c r="R72" s="5"/>
      <c r="S72" s="44">
        <f t="shared" si="0"/>
        <v>455654.73</v>
      </c>
    </row>
    <row r="73" spans="1:19" ht="11.25">
      <c r="A73" s="66"/>
      <c r="B73" s="60" t="s">
        <v>8</v>
      </c>
      <c r="C73" s="5"/>
      <c r="D73" s="5"/>
      <c r="E73" s="5"/>
      <c r="F73" s="5"/>
      <c r="G73" s="5"/>
      <c r="H73" s="5"/>
      <c r="I73" s="6">
        <v>300000</v>
      </c>
      <c r="J73" s="16"/>
      <c r="K73" s="5"/>
      <c r="L73" s="5"/>
      <c r="M73" s="5">
        <v>100000</v>
      </c>
      <c r="N73" s="5"/>
      <c r="O73" s="39">
        <v>5654.74</v>
      </c>
      <c r="P73" s="5"/>
      <c r="Q73" s="5"/>
      <c r="R73" s="5"/>
      <c r="S73" s="44">
        <f t="shared" si="0"/>
        <v>405654.74</v>
      </c>
    </row>
    <row r="74" spans="1:19" ht="11.25">
      <c r="A74" s="63"/>
      <c r="B74" s="68" t="s">
        <v>9</v>
      </c>
      <c r="C74" s="9">
        <f>SUM(C67:C71)</f>
        <v>0</v>
      </c>
      <c r="D74" s="9">
        <f>SUM(D67:D71)</f>
        <v>0</v>
      </c>
      <c r="E74" s="9">
        <f>SUM(E67:E71)</f>
        <v>0</v>
      </c>
      <c r="F74" s="9">
        <f>SUM(F67:F71)</f>
        <v>0</v>
      </c>
      <c r="G74" s="9">
        <f>SUM(G67:G71)</f>
        <v>0</v>
      </c>
      <c r="H74" s="9">
        <f>SUM(H67:H71)</f>
        <v>500000</v>
      </c>
      <c r="I74" s="14">
        <f>SUM(I62:I73)</f>
        <v>600000</v>
      </c>
      <c r="J74" s="9">
        <f>SUM(J62:J73)</f>
        <v>1350000</v>
      </c>
      <c r="K74" s="9">
        <f>SUM(K62:K73)</f>
        <v>300000</v>
      </c>
      <c r="L74" s="9">
        <f>SUM(L62:L73)</f>
        <v>450000</v>
      </c>
      <c r="M74" s="9">
        <f>SUM(M62:M73)</f>
        <v>500000</v>
      </c>
      <c r="N74" s="9">
        <f>SUM(N62:N73)</f>
        <v>500000</v>
      </c>
      <c r="O74" s="38">
        <f>SUM(O62:O73)</f>
        <v>67856.76999999999</v>
      </c>
      <c r="P74" s="35">
        <f>SUM(P62:P73)</f>
        <v>100000</v>
      </c>
      <c r="Q74" s="35">
        <f>SUM(Q62:Q73)</f>
        <v>300000</v>
      </c>
      <c r="R74" s="35">
        <f>SUM(R62:R73)</f>
        <v>545000</v>
      </c>
      <c r="S74" s="35">
        <f>SUM(S62:S73)</f>
        <v>5212856.77</v>
      </c>
    </row>
    <row r="75" spans="1:19" ht="11.25">
      <c r="A75" s="64">
        <v>2012</v>
      </c>
      <c r="B75" s="36" t="s">
        <v>21</v>
      </c>
      <c r="C75" s="9"/>
      <c r="D75" s="9"/>
      <c r="E75" s="9"/>
      <c r="F75" s="9"/>
      <c r="G75" s="9"/>
      <c r="H75" s="9"/>
      <c r="I75" s="14"/>
      <c r="J75" s="9"/>
      <c r="K75" s="9"/>
      <c r="L75" s="9"/>
      <c r="M75" s="9"/>
      <c r="N75" s="9"/>
      <c r="O75" s="39"/>
      <c r="P75" s="35"/>
      <c r="Q75" s="5"/>
      <c r="R75" s="5"/>
      <c r="S75" s="44">
        <f t="shared" si="0"/>
        <v>0</v>
      </c>
    </row>
    <row r="76" spans="1:19" ht="11.25">
      <c r="A76" s="67"/>
      <c r="B76" s="59" t="s">
        <v>22</v>
      </c>
      <c r="C76" s="9"/>
      <c r="D76" s="9"/>
      <c r="E76" s="9"/>
      <c r="F76" s="9"/>
      <c r="G76" s="9"/>
      <c r="H76" s="9"/>
      <c r="I76" s="14"/>
      <c r="J76" s="9"/>
      <c r="K76" s="9"/>
      <c r="L76" s="9"/>
      <c r="M76" s="9"/>
      <c r="N76" s="9"/>
      <c r="O76" s="39"/>
      <c r="P76" s="35"/>
      <c r="Q76" s="5"/>
      <c r="R76" s="5"/>
      <c r="S76" s="44">
        <f t="shared" si="0"/>
        <v>0</v>
      </c>
    </row>
    <row r="77" spans="1:19" ht="11.25">
      <c r="A77" s="66"/>
      <c r="B77" s="59" t="s">
        <v>19</v>
      </c>
      <c r="C77" s="9"/>
      <c r="D77" s="9"/>
      <c r="E77" s="9"/>
      <c r="F77" s="9"/>
      <c r="G77" s="9"/>
      <c r="H77" s="9"/>
      <c r="I77" s="14"/>
      <c r="J77" s="9"/>
      <c r="K77" s="9"/>
      <c r="L77" s="9"/>
      <c r="M77" s="9"/>
      <c r="N77" s="9"/>
      <c r="O77" s="39"/>
      <c r="P77" s="35"/>
      <c r="Q77" s="5"/>
      <c r="R77" s="5"/>
      <c r="S77" s="44">
        <f t="shared" si="0"/>
        <v>0</v>
      </c>
    </row>
    <row r="78" spans="1:19" ht="11.25">
      <c r="A78" s="64"/>
      <c r="B78" s="60" t="s">
        <v>0</v>
      </c>
      <c r="C78" s="9"/>
      <c r="D78" s="9"/>
      <c r="E78" s="9"/>
      <c r="F78" s="9"/>
      <c r="G78" s="9"/>
      <c r="H78" s="9"/>
      <c r="I78" s="6">
        <v>300000</v>
      </c>
      <c r="J78" s="16"/>
      <c r="K78" s="5"/>
      <c r="L78" s="5"/>
      <c r="M78" s="5"/>
      <c r="N78" s="5"/>
      <c r="O78" s="39"/>
      <c r="P78" s="5"/>
      <c r="Q78" s="5"/>
      <c r="R78" s="5"/>
      <c r="S78" s="44">
        <f t="shared" si="0"/>
        <v>300000</v>
      </c>
    </row>
    <row r="79" spans="1:19" ht="11.25">
      <c r="A79" s="64"/>
      <c r="B79" s="60" t="s">
        <v>1</v>
      </c>
      <c r="C79" s="9"/>
      <c r="D79" s="9"/>
      <c r="E79" s="9"/>
      <c r="F79" s="9"/>
      <c r="G79" s="9"/>
      <c r="H79" s="9"/>
      <c r="I79" s="6"/>
      <c r="J79" s="16">
        <v>450000</v>
      </c>
      <c r="K79" s="5"/>
      <c r="L79" s="5"/>
      <c r="M79" s="5"/>
      <c r="N79" s="5"/>
      <c r="O79" s="39"/>
      <c r="P79" s="5"/>
      <c r="Q79" s="5"/>
      <c r="R79" s="5"/>
      <c r="S79" s="44">
        <f t="shared" si="0"/>
        <v>450000</v>
      </c>
    </row>
    <row r="80" spans="1:19" ht="11.25">
      <c r="A80" s="65"/>
      <c r="B80" s="60" t="s">
        <v>2</v>
      </c>
      <c r="C80" s="5"/>
      <c r="D80" s="5"/>
      <c r="E80" s="5"/>
      <c r="F80" s="5"/>
      <c r="G80" s="5"/>
      <c r="H80" s="5">
        <v>250000</v>
      </c>
      <c r="I80" s="6"/>
      <c r="J80" s="16"/>
      <c r="K80" s="5"/>
      <c r="L80" s="5">
        <v>200000</v>
      </c>
      <c r="M80" s="5"/>
      <c r="N80" s="5">
        <v>500000</v>
      </c>
      <c r="O80" s="39"/>
      <c r="P80" s="5"/>
      <c r="Q80" s="5">
        <v>500000</v>
      </c>
      <c r="R80" s="5">
        <v>548874</v>
      </c>
      <c r="S80" s="44">
        <f t="shared" si="0"/>
        <v>1998874</v>
      </c>
    </row>
    <row r="81" spans="1:19" ht="11.25">
      <c r="A81" s="65"/>
      <c r="B81" s="61" t="s">
        <v>3</v>
      </c>
      <c r="C81" s="5"/>
      <c r="D81" s="5"/>
      <c r="E81" s="5"/>
      <c r="F81" s="5"/>
      <c r="G81" s="5"/>
      <c r="H81" s="5"/>
      <c r="I81" s="6"/>
      <c r="J81" s="16"/>
      <c r="K81" s="5">
        <v>550000</v>
      </c>
      <c r="L81" s="5"/>
      <c r="M81" s="5"/>
      <c r="N81" s="5"/>
      <c r="O81" s="39"/>
      <c r="P81" s="5">
        <v>100000</v>
      </c>
      <c r="Q81" s="5"/>
      <c r="R81" s="5"/>
      <c r="S81" s="44">
        <f t="shared" si="0"/>
        <v>650000</v>
      </c>
    </row>
    <row r="82" spans="1:19" ht="11.25">
      <c r="A82" s="65"/>
      <c r="B82" s="60" t="s">
        <v>4</v>
      </c>
      <c r="C82" s="5"/>
      <c r="D82" s="5"/>
      <c r="E82" s="5"/>
      <c r="F82" s="5"/>
      <c r="G82" s="5"/>
      <c r="H82" s="5"/>
      <c r="I82" s="6"/>
      <c r="J82" s="16">
        <v>450000</v>
      </c>
      <c r="K82" s="5"/>
      <c r="L82" s="5"/>
      <c r="M82" s="5"/>
      <c r="N82" s="5"/>
      <c r="O82" s="39"/>
      <c r="P82" s="5"/>
      <c r="Q82" s="5"/>
      <c r="R82" s="5"/>
      <c r="S82" s="44">
        <f t="shared" si="0"/>
        <v>450000</v>
      </c>
    </row>
    <row r="83" spans="1:19" ht="11.25">
      <c r="A83" s="65"/>
      <c r="B83" s="60" t="s">
        <v>5</v>
      </c>
      <c r="C83" s="5"/>
      <c r="D83" s="5"/>
      <c r="E83" s="5"/>
      <c r="F83" s="5"/>
      <c r="G83" s="5"/>
      <c r="H83" s="5"/>
      <c r="I83" s="6"/>
      <c r="J83" s="16"/>
      <c r="K83" s="5"/>
      <c r="L83" s="5"/>
      <c r="M83" s="5"/>
      <c r="N83" s="5"/>
      <c r="O83" s="39"/>
      <c r="P83" s="5"/>
      <c r="Q83" s="5"/>
      <c r="R83" s="5"/>
      <c r="S83" s="44">
        <f t="shared" si="0"/>
        <v>0</v>
      </c>
    </row>
    <row r="84" spans="1:19" ht="11.25">
      <c r="A84" s="66"/>
      <c r="B84" s="60" t="s">
        <v>6</v>
      </c>
      <c r="C84" s="5"/>
      <c r="D84" s="5"/>
      <c r="E84" s="5"/>
      <c r="F84" s="5"/>
      <c r="G84" s="5"/>
      <c r="H84" s="5">
        <v>250000</v>
      </c>
      <c r="I84" s="6"/>
      <c r="J84" s="16"/>
      <c r="K84" s="5"/>
      <c r="L84" s="5"/>
      <c r="M84" s="5">
        <v>200000</v>
      </c>
      <c r="N84" s="5"/>
      <c r="O84" s="39"/>
      <c r="P84" s="5"/>
      <c r="Q84" s="5"/>
      <c r="R84" s="5"/>
      <c r="S84" s="44">
        <f t="shared" si="0"/>
        <v>450000</v>
      </c>
    </row>
    <row r="85" spans="1:19" ht="11.25">
      <c r="A85" s="66"/>
      <c r="B85" s="60" t="s">
        <v>7</v>
      </c>
      <c r="C85" s="5"/>
      <c r="D85" s="5"/>
      <c r="E85" s="5"/>
      <c r="F85" s="5"/>
      <c r="G85" s="5"/>
      <c r="H85" s="5"/>
      <c r="I85" s="6"/>
      <c r="J85" s="16">
        <v>450000</v>
      </c>
      <c r="K85" s="5"/>
      <c r="L85" s="5">
        <v>200000</v>
      </c>
      <c r="M85" s="5"/>
      <c r="N85" s="5"/>
      <c r="O85" s="39"/>
      <c r="P85" s="5"/>
      <c r="Q85" s="5"/>
      <c r="R85" s="5"/>
      <c r="S85" s="44">
        <f t="shared" si="0"/>
        <v>650000</v>
      </c>
    </row>
    <row r="86" spans="1:19" ht="11.25">
      <c r="A86" s="66"/>
      <c r="B86" s="60" t="s">
        <v>8</v>
      </c>
      <c r="C86" s="5"/>
      <c r="D86" s="5"/>
      <c r="E86" s="5"/>
      <c r="F86" s="5"/>
      <c r="G86" s="5"/>
      <c r="H86" s="5"/>
      <c r="I86" s="6">
        <v>338371</v>
      </c>
      <c r="J86" s="16"/>
      <c r="K86" s="5"/>
      <c r="L86" s="5"/>
      <c r="M86" s="5"/>
      <c r="N86" s="5"/>
      <c r="O86" s="39"/>
      <c r="P86" s="5"/>
      <c r="Q86" s="5"/>
      <c r="R86" s="5"/>
      <c r="S86" s="44">
        <f t="shared" si="0"/>
        <v>338371</v>
      </c>
    </row>
    <row r="87" spans="1:19" ht="11.25">
      <c r="A87" s="63"/>
      <c r="B87" s="68" t="s">
        <v>9</v>
      </c>
      <c r="C87" s="9">
        <f>SUM(C80:C84)</f>
        <v>0</v>
      </c>
      <c r="D87" s="9">
        <f>SUM(D80:D84)</f>
        <v>0</v>
      </c>
      <c r="E87" s="9">
        <f>SUM(E80:E84)</f>
        <v>0</v>
      </c>
      <c r="F87" s="9">
        <f>SUM(F80:F84)</f>
        <v>0</v>
      </c>
      <c r="G87" s="9">
        <f>SUM(G80:G84)</f>
        <v>0</v>
      </c>
      <c r="H87" s="9">
        <f>SUM(H80:H84)</f>
        <v>500000</v>
      </c>
      <c r="I87" s="14">
        <f>SUM(I78:I86)</f>
        <v>638371</v>
      </c>
      <c r="J87" s="9">
        <f>SUM(J78:J86)</f>
        <v>1350000</v>
      </c>
      <c r="K87" s="9">
        <f>SUM(K78:K86)</f>
        <v>550000</v>
      </c>
      <c r="L87" s="9">
        <f>SUM(L78:L86)</f>
        <v>400000</v>
      </c>
      <c r="M87" s="9">
        <f>SUM(M78:M86)</f>
        <v>200000</v>
      </c>
      <c r="N87" s="9">
        <f>SUM(N78:N86)</f>
        <v>500000</v>
      </c>
      <c r="O87" s="38">
        <f>SUM(O75:O86)</f>
        <v>0</v>
      </c>
      <c r="P87" s="35">
        <f>SUM(P78:P86)</f>
        <v>100000</v>
      </c>
      <c r="Q87" s="35">
        <f>SUM(Q75:Q86)</f>
        <v>500000</v>
      </c>
      <c r="R87" s="35">
        <f>SUM(R75:R86)</f>
        <v>548874</v>
      </c>
      <c r="S87" s="42">
        <f t="shared" si="0"/>
        <v>5287245</v>
      </c>
    </row>
    <row r="88" spans="1:19" ht="11.25">
      <c r="A88" s="64">
        <v>2013</v>
      </c>
      <c r="B88" s="4" t="s">
        <v>0</v>
      </c>
      <c r="C88" s="5"/>
      <c r="D88" s="5"/>
      <c r="E88" s="5"/>
      <c r="F88" s="5"/>
      <c r="G88" s="5"/>
      <c r="H88" s="5"/>
      <c r="I88" s="6"/>
      <c r="J88" s="5"/>
      <c r="K88" s="5"/>
      <c r="L88" s="5"/>
      <c r="M88" s="5"/>
      <c r="N88" s="5"/>
      <c r="O88" s="5"/>
      <c r="P88" s="5"/>
      <c r="Q88" s="5"/>
      <c r="R88" s="5"/>
      <c r="S88" s="44">
        <f t="shared" si="0"/>
        <v>0</v>
      </c>
    </row>
    <row r="89" spans="1:19" ht="11.25">
      <c r="A89" s="62"/>
      <c r="B89" s="60" t="s">
        <v>1</v>
      </c>
      <c r="C89" s="5"/>
      <c r="D89" s="5"/>
      <c r="E89" s="5"/>
      <c r="F89" s="5"/>
      <c r="G89" s="5"/>
      <c r="H89" s="5"/>
      <c r="I89" s="6"/>
      <c r="J89" s="5">
        <v>450000</v>
      </c>
      <c r="K89" s="5"/>
      <c r="L89" s="5"/>
      <c r="M89" s="5"/>
      <c r="N89" s="5"/>
      <c r="O89" s="5"/>
      <c r="P89" s="5"/>
      <c r="Q89" s="5"/>
      <c r="R89" s="5"/>
      <c r="S89" s="44">
        <f t="shared" si="0"/>
        <v>450000</v>
      </c>
    </row>
    <row r="90" spans="1:19" ht="11.25">
      <c r="A90" s="65"/>
      <c r="B90" s="60" t="s">
        <v>2</v>
      </c>
      <c r="C90" s="5"/>
      <c r="D90" s="5"/>
      <c r="E90" s="5"/>
      <c r="F90" s="5"/>
      <c r="G90" s="5"/>
      <c r="H90" s="5"/>
      <c r="I90" s="6"/>
      <c r="J90" s="5"/>
      <c r="K90" s="5"/>
      <c r="L90" s="5">
        <v>350000</v>
      </c>
      <c r="M90" s="5">
        <v>200000</v>
      </c>
      <c r="N90" s="5">
        <v>500000</v>
      </c>
      <c r="O90" s="5"/>
      <c r="P90" s="5"/>
      <c r="Q90" s="5">
        <v>500000</v>
      </c>
      <c r="R90" s="5"/>
      <c r="S90" s="44">
        <f t="shared" si="0"/>
        <v>1550000</v>
      </c>
    </row>
    <row r="91" spans="1:19" ht="11.25">
      <c r="A91" s="65"/>
      <c r="B91" s="61" t="s">
        <v>3</v>
      </c>
      <c r="C91" s="5"/>
      <c r="D91" s="5"/>
      <c r="E91" s="5"/>
      <c r="F91" s="5"/>
      <c r="G91" s="5"/>
      <c r="H91" s="5"/>
      <c r="I91" s="6"/>
      <c r="J91" s="5"/>
      <c r="K91" s="5">
        <v>554000</v>
      </c>
      <c r="L91" s="5"/>
      <c r="M91" s="5"/>
      <c r="N91" s="5"/>
      <c r="O91" s="5"/>
      <c r="P91" s="5"/>
      <c r="Q91" s="5"/>
      <c r="R91" s="5"/>
      <c r="S91" s="44">
        <f t="shared" si="0"/>
        <v>554000</v>
      </c>
    </row>
    <row r="92" spans="1:19" ht="11.25">
      <c r="A92" s="65"/>
      <c r="B92" s="60" t="s">
        <v>4</v>
      </c>
      <c r="C92" s="5"/>
      <c r="D92" s="5"/>
      <c r="E92" s="5"/>
      <c r="F92" s="5"/>
      <c r="G92" s="5"/>
      <c r="H92" s="5"/>
      <c r="I92" s="6"/>
      <c r="J92" s="5">
        <v>450000</v>
      </c>
      <c r="K92" s="5"/>
      <c r="L92" s="5"/>
      <c r="M92" s="5">
        <v>200000</v>
      </c>
      <c r="N92" s="5"/>
      <c r="O92" s="5"/>
      <c r="P92" s="5"/>
      <c r="Q92" s="5"/>
      <c r="R92" s="5"/>
      <c r="S92" s="44">
        <f t="shared" si="0"/>
        <v>650000</v>
      </c>
    </row>
    <row r="93" spans="1:19" ht="11.25">
      <c r="A93" s="66"/>
      <c r="B93" s="60" t="s">
        <v>6</v>
      </c>
      <c r="C93" s="5"/>
      <c r="D93" s="5"/>
      <c r="E93" s="5"/>
      <c r="F93" s="5"/>
      <c r="G93" s="5"/>
      <c r="H93" s="5"/>
      <c r="I93" s="6"/>
      <c r="J93" s="5"/>
      <c r="K93" s="5"/>
      <c r="L93" s="5"/>
      <c r="M93" s="5">
        <v>300000</v>
      </c>
      <c r="N93" s="5"/>
      <c r="O93" s="5"/>
      <c r="P93" s="5">
        <v>275000</v>
      </c>
      <c r="Q93" s="5"/>
      <c r="R93" s="5"/>
      <c r="S93" s="44">
        <f t="shared" si="0"/>
        <v>575000</v>
      </c>
    </row>
    <row r="94" spans="1:19" ht="11.25">
      <c r="A94" s="66"/>
      <c r="B94" s="60" t="s">
        <v>7</v>
      </c>
      <c r="C94" s="5"/>
      <c r="D94" s="5"/>
      <c r="E94" s="5"/>
      <c r="F94" s="5"/>
      <c r="G94" s="5"/>
      <c r="H94" s="5"/>
      <c r="I94" s="6"/>
      <c r="J94" s="5">
        <v>450000</v>
      </c>
      <c r="K94" s="5"/>
      <c r="L94" s="5">
        <v>350000</v>
      </c>
      <c r="M94" s="5"/>
      <c r="N94" s="5"/>
      <c r="O94" s="5"/>
      <c r="P94" s="5"/>
      <c r="Q94" s="5"/>
      <c r="R94" s="5"/>
      <c r="S94" s="44">
        <f t="shared" si="0"/>
        <v>800000</v>
      </c>
    </row>
    <row r="95" spans="1:19" ht="11.25">
      <c r="A95" s="66"/>
      <c r="B95" s="60" t="s">
        <v>8</v>
      </c>
      <c r="C95" s="5"/>
      <c r="D95" s="5"/>
      <c r="E95" s="5"/>
      <c r="F95" s="5"/>
      <c r="G95" s="5"/>
      <c r="H95" s="5"/>
      <c r="I95" s="6"/>
      <c r="J95" s="5"/>
      <c r="K95" s="5"/>
      <c r="L95" s="5"/>
      <c r="M95" s="5"/>
      <c r="N95" s="5"/>
      <c r="O95" s="5"/>
      <c r="P95" s="5"/>
      <c r="Q95" s="5"/>
      <c r="R95" s="5"/>
      <c r="S95" s="44">
        <f t="shared" si="0"/>
        <v>0</v>
      </c>
    </row>
    <row r="96" spans="1:19" ht="11.25">
      <c r="A96" s="63"/>
      <c r="B96" s="68" t="s">
        <v>9</v>
      </c>
      <c r="C96" s="35">
        <f>SUM(C88:C95)</f>
        <v>0</v>
      </c>
      <c r="D96" s="35">
        <f aca="true" t="shared" si="1" ref="D96:J96">SUM(D88:D95)</f>
        <v>0</v>
      </c>
      <c r="E96" s="35">
        <f t="shared" si="1"/>
        <v>0</v>
      </c>
      <c r="F96" s="35">
        <f t="shared" si="1"/>
        <v>0</v>
      </c>
      <c r="G96" s="35">
        <f t="shared" si="1"/>
        <v>0</v>
      </c>
      <c r="H96" s="35">
        <f t="shared" si="1"/>
        <v>0</v>
      </c>
      <c r="I96" s="29">
        <f t="shared" si="1"/>
        <v>0</v>
      </c>
      <c r="J96" s="35">
        <f t="shared" si="1"/>
        <v>1350000</v>
      </c>
      <c r="K96" s="9">
        <f>SUM(K88:K95)</f>
        <v>554000</v>
      </c>
      <c r="L96" s="9">
        <f>SUM(L88:L95)</f>
        <v>700000</v>
      </c>
      <c r="M96" s="9">
        <f>SUM(M88:M95)</f>
        <v>700000</v>
      </c>
      <c r="N96" s="9">
        <f>SUM(N88:N95)</f>
        <v>500000</v>
      </c>
      <c r="O96" s="35"/>
      <c r="P96" s="35">
        <f>SUM(P88:P95)</f>
        <v>275000</v>
      </c>
      <c r="Q96" s="35">
        <f>SUM(Q88:Q95)</f>
        <v>500000</v>
      </c>
      <c r="R96" s="35">
        <f>SUM(R88:R95)</f>
        <v>0</v>
      </c>
      <c r="S96" s="35">
        <f>SUM(S88:S95)</f>
        <v>4579000</v>
      </c>
    </row>
    <row r="97" spans="1:19" ht="11.25">
      <c r="A97" s="64">
        <v>2014</v>
      </c>
      <c r="B97" s="4" t="s">
        <v>0</v>
      </c>
      <c r="C97" s="5"/>
      <c r="D97" s="5"/>
      <c r="E97" s="5"/>
      <c r="F97" s="5"/>
      <c r="G97" s="5"/>
      <c r="H97" s="5"/>
      <c r="I97" s="6"/>
      <c r="J97" s="5">
        <v>450000</v>
      </c>
      <c r="K97" s="5"/>
      <c r="L97" s="5"/>
      <c r="M97" s="5"/>
      <c r="N97" s="5"/>
      <c r="O97" s="5"/>
      <c r="P97" s="5"/>
      <c r="Q97" s="5"/>
      <c r="R97" s="5"/>
      <c r="S97" s="44">
        <f t="shared" si="0"/>
        <v>450000</v>
      </c>
    </row>
    <row r="98" spans="1:19" ht="11.25">
      <c r="A98" s="62"/>
      <c r="B98" s="60" t="s">
        <v>1</v>
      </c>
      <c r="C98" s="5"/>
      <c r="D98" s="5"/>
      <c r="E98" s="5"/>
      <c r="F98" s="5"/>
      <c r="G98" s="5"/>
      <c r="H98" s="5"/>
      <c r="I98" s="6"/>
      <c r="J98" s="5"/>
      <c r="K98" s="5"/>
      <c r="L98" s="5"/>
      <c r="M98" s="5"/>
      <c r="N98" s="5"/>
      <c r="O98" s="5"/>
      <c r="P98" s="5"/>
      <c r="Q98" s="5"/>
      <c r="R98" s="5"/>
      <c r="S98" s="44">
        <f t="shared" si="0"/>
        <v>0</v>
      </c>
    </row>
    <row r="99" spans="1:19" ht="11.25">
      <c r="A99" s="65"/>
      <c r="B99" s="60" t="s">
        <v>2</v>
      </c>
      <c r="C99" s="5"/>
      <c r="D99" s="5"/>
      <c r="E99" s="5"/>
      <c r="F99" s="5"/>
      <c r="G99" s="5"/>
      <c r="H99" s="5"/>
      <c r="I99" s="6"/>
      <c r="J99" s="5"/>
      <c r="K99" s="5"/>
      <c r="L99" s="5">
        <v>350000</v>
      </c>
      <c r="M99" s="5">
        <v>400000</v>
      </c>
      <c r="N99" s="5">
        <v>500000</v>
      </c>
      <c r="O99" s="5"/>
      <c r="P99" s="5"/>
      <c r="Q99" s="5">
        <v>800000</v>
      </c>
      <c r="R99" s="5"/>
      <c r="S99" s="44">
        <f t="shared" si="0"/>
        <v>2050000</v>
      </c>
    </row>
    <row r="100" spans="1:19" ht="11.25">
      <c r="A100" s="65"/>
      <c r="B100" s="60" t="s">
        <v>4</v>
      </c>
      <c r="C100" s="5"/>
      <c r="D100" s="5"/>
      <c r="E100" s="5"/>
      <c r="F100" s="5"/>
      <c r="G100" s="5"/>
      <c r="H100" s="5"/>
      <c r="I100" s="6"/>
      <c r="J100" s="5"/>
      <c r="K100" s="5"/>
      <c r="L100" s="5"/>
      <c r="M100" s="5">
        <v>0</v>
      </c>
      <c r="N100" s="5"/>
      <c r="O100" s="5"/>
      <c r="P100" s="5">
        <v>275000</v>
      </c>
      <c r="Q100" s="5"/>
      <c r="R100" s="5"/>
      <c r="S100" s="44">
        <f t="shared" si="0"/>
        <v>275000</v>
      </c>
    </row>
    <row r="101" spans="1:19" ht="11.25">
      <c r="A101" s="66"/>
      <c r="B101" s="60" t="s">
        <v>6</v>
      </c>
      <c r="C101" s="5"/>
      <c r="D101" s="5"/>
      <c r="E101" s="5"/>
      <c r="F101" s="5"/>
      <c r="G101" s="5"/>
      <c r="H101" s="5"/>
      <c r="I101" s="6"/>
      <c r="J101" s="5"/>
      <c r="K101" s="5"/>
      <c r="L101" s="5"/>
      <c r="M101" s="5">
        <v>0</v>
      </c>
      <c r="N101" s="5"/>
      <c r="O101" s="5"/>
      <c r="P101" s="5"/>
      <c r="Q101" s="5"/>
      <c r="R101" s="5"/>
      <c r="S101" s="44">
        <f t="shared" si="0"/>
        <v>0</v>
      </c>
    </row>
    <row r="102" spans="1:19" ht="11.25">
      <c r="A102" s="66"/>
      <c r="B102" s="60" t="s">
        <v>7</v>
      </c>
      <c r="C102" s="5"/>
      <c r="D102" s="5"/>
      <c r="E102" s="5"/>
      <c r="F102" s="5"/>
      <c r="G102" s="5"/>
      <c r="H102" s="5"/>
      <c r="I102" s="6"/>
      <c r="J102" s="5"/>
      <c r="K102" s="5"/>
      <c r="L102" s="5">
        <v>350000</v>
      </c>
      <c r="M102" s="5"/>
      <c r="N102" s="5"/>
      <c r="O102" s="5"/>
      <c r="P102" s="5"/>
      <c r="Q102" s="5"/>
      <c r="R102" s="5"/>
      <c r="S102" s="44">
        <f t="shared" si="0"/>
        <v>350000</v>
      </c>
    </row>
    <row r="103" spans="1:19" ht="11.25">
      <c r="A103" s="66"/>
      <c r="B103" s="60" t="s">
        <v>8</v>
      </c>
      <c r="C103" s="5"/>
      <c r="D103" s="5"/>
      <c r="E103" s="5"/>
      <c r="F103" s="5"/>
      <c r="G103" s="5"/>
      <c r="H103" s="5"/>
      <c r="I103" s="6"/>
      <c r="J103" s="5"/>
      <c r="K103" s="5"/>
      <c r="L103" s="5"/>
      <c r="M103" s="5"/>
      <c r="N103" s="5"/>
      <c r="O103" s="5"/>
      <c r="P103" s="5"/>
      <c r="Q103" s="5"/>
      <c r="R103" s="5"/>
      <c r="S103" s="44">
        <f t="shared" si="0"/>
        <v>0</v>
      </c>
    </row>
    <row r="104" spans="1:19" ht="11.25">
      <c r="A104" s="63"/>
      <c r="B104" s="68" t="s">
        <v>9</v>
      </c>
      <c r="C104" s="35">
        <f>SUM(C97:C103)</f>
        <v>0</v>
      </c>
      <c r="D104" s="35">
        <f aca="true" t="shared" si="2" ref="D104:K104">SUM(D97:D103)</f>
        <v>0</v>
      </c>
      <c r="E104" s="35">
        <f t="shared" si="2"/>
        <v>0</v>
      </c>
      <c r="F104" s="35">
        <f t="shared" si="2"/>
        <v>0</v>
      </c>
      <c r="G104" s="35">
        <f t="shared" si="2"/>
        <v>0</v>
      </c>
      <c r="H104" s="35">
        <f t="shared" si="2"/>
        <v>0</v>
      </c>
      <c r="I104" s="29">
        <f t="shared" si="2"/>
        <v>0</v>
      </c>
      <c r="J104" s="35">
        <f t="shared" si="2"/>
        <v>450000</v>
      </c>
      <c r="K104" s="35">
        <f t="shared" si="2"/>
        <v>0</v>
      </c>
      <c r="L104" s="9">
        <f>SUM(L97:L103)</f>
        <v>700000</v>
      </c>
      <c r="M104" s="9">
        <f>SUM(M97:M103)</f>
        <v>400000</v>
      </c>
      <c r="N104" s="9">
        <f>SUM(N97:N103)</f>
        <v>500000</v>
      </c>
      <c r="O104" s="35"/>
      <c r="P104" s="35">
        <f>SUM(P97:P103)</f>
        <v>275000</v>
      </c>
      <c r="Q104" s="35">
        <f>SUM(Q97:Q103)</f>
        <v>800000</v>
      </c>
      <c r="R104" s="35">
        <f>SUM(R97:R103)</f>
        <v>0</v>
      </c>
      <c r="S104" s="35">
        <f>SUM(S97:S103)</f>
        <v>3125000</v>
      </c>
    </row>
    <row r="105" spans="1:19" ht="11.25">
      <c r="A105" s="64">
        <v>2015</v>
      </c>
      <c r="B105" s="4" t="s">
        <v>0</v>
      </c>
      <c r="C105" s="5"/>
      <c r="D105" s="5"/>
      <c r="E105" s="5"/>
      <c r="F105" s="5"/>
      <c r="G105" s="5"/>
      <c r="H105" s="5"/>
      <c r="I105" s="6"/>
      <c r="J105" s="5"/>
      <c r="K105" s="5"/>
      <c r="L105" s="5">
        <v>360000</v>
      </c>
      <c r="M105" s="5"/>
      <c r="N105" s="5"/>
      <c r="O105" s="5"/>
      <c r="P105" s="5"/>
      <c r="Q105" s="5"/>
      <c r="R105" s="5"/>
      <c r="S105" s="44">
        <f t="shared" si="0"/>
        <v>360000</v>
      </c>
    </row>
    <row r="106" spans="1:19" ht="11.25">
      <c r="A106" s="62"/>
      <c r="B106" s="60" t="s">
        <v>1</v>
      </c>
      <c r="C106" s="5"/>
      <c r="D106" s="5"/>
      <c r="E106" s="5"/>
      <c r="F106" s="5"/>
      <c r="G106" s="5"/>
      <c r="H106" s="5"/>
      <c r="I106" s="6"/>
      <c r="J106" s="5"/>
      <c r="K106" s="5"/>
      <c r="L106" s="5"/>
      <c r="M106" s="5">
        <v>0</v>
      </c>
      <c r="N106" s="5"/>
      <c r="O106" s="5"/>
      <c r="P106" s="5"/>
      <c r="Q106" s="5"/>
      <c r="R106" s="5"/>
      <c r="S106" s="44">
        <f t="shared" si="0"/>
        <v>0</v>
      </c>
    </row>
    <row r="107" spans="1:19" ht="11.25">
      <c r="A107" s="65"/>
      <c r="B107" s="60" t="s">
        <v>2</v>
      </c>
      <c r="C107" s="5"/>
      <c r="D107" s="5"/>
      <c r="E107" s="5"/>
      <c r="F107" s="5"/>
      <c r="G107" s="5"/>
      <c r="H107" s="5"/>
      <c r="I107" s="6"/>
      <c r="J107" s="5"/>
      <c r="K107" s="5"/>
      <c r="L107" s="5"/>
      <c r="M107" s="5"/>
      <c r="N107" s="5">
        <v>500000</v>
      </c>
      <c r="O107" s="5"/>
      <c r="P107" s="5"/>
      <c r="Q107" s="5">
        <v>800000</v>
      </c>
      <c r="R107" s="5"/>
      <c r="S107" s="44">
        <f t="shared" si="0"/>
        <v>1300000</v>
      </c>
    </row>
    <row r="108" spans="1:19" ht="11.25">
      <c r="A108" s="65"/>
      <c r="B108" s="60" t="s">
        <v>4</v>
      </c>
      <c r="C108" s="5"/>
      <c r="D108" s="5"/>
      <c r="E108" s="5"/>
      <c r="F108" s="5"/>
      <c r="G108" s="5"/>
      <c r="H108" s="5"/>
      <c r="I108" s="6"/>
      <c r="J108" s="5"/>
      <c r="K108" s="5"/>
      <c r="L108" s="5"/>
      <c r="M108" s="5"/>
      <c r="N108" s="5"/>
      <c r="O108" s="5"/>
      <c r="P108" s="5">
        <v>50000</v>
      </c>
      <c r="Q108" s="5"/>
      <c r="R108" s="5"/>
      <c r="S108" s="44">
        <f t="shared" si="0"/>
        <v>50000</v>
      </c>
    </row>
    <row r="109" spans="1:19" ht="11.25">
      <c r="A109" s="66"/>
      <c r="B109" s="60" t="s">
        <v>6</v>
      </c>
      <c r="C109" s="5"/>
      <c r="D109" s="5"/>
      <c r="E109" s="5"/>
      <c r="F109" s="5"/>
      <c r="G109" s="5"/>
      <c r="H109" s="5"/>
      <c r="I109" s="6"/>
      <c r="J109" s="5"/>
      <c r="K109" s="5"/>
      <c r="L109" s="5"/>
      <c r="M109" s="5"/>
      <c r="N109" s="5"/>
      <c r="O109" s="5"/>
      <c r="P109" s="5"/>
      <c r="Q109" s="5"/>
      <c r="R109" s="5"/>
      <c r="S109" s="44">
        <f t="shared" si="0"/>
        <v>0</v>
      </c>
    </row>
    <row r="110" spans="1:19" ht="11.25">
      <c r="A110" s="66"/>
      <c r="B110" s="60" t="s">
        <v>7</v>
      </c>
      <c r="C110" s="5"/>
      <c r="D110" s="5"/>
      <c r="E110" s="5"/>
      <c r="F110" s="5"/>
      <c r="G110" s="5"/>
      <c r="H110" s="5"/>
      <c r="I110" s="6"/>
      <c r="J110" s="5"/>
      <c r="K110" s="5"/>
      <c r="L110" s="5"/>
      <c r="M110" s="5"/>
      <c r="N110" s="5"/>
      <c r="O110" s="5"/>
      <c r="P110" s="5"/>
      <c r="Q110" s="5"/>
      <c r="R110" s="5"/>
      <c r="S110" s="44">
        <f t="shared" si="0"/>
        <v>0</v>
      </c>
    </row>
    <row r="111" spans="1:19" ht="11.25">
      <c r="A111" s="66"/>
      <c r="B111" s="60" t="s">
        <v>8</v>
      </c>
      <c r="C111" s="5"/>
      <c r="D111" s="5"/>
      <c r="E111" s="5"/>
      <c r="F111" s="5"/>
      <c r="G111" s="5"/>
      <c r="H111" s="5"/>
      <c r="I111" s="6"/>
      <c r="J111" s="5"/>
      <c r="K111" s="5"/>
      <c r="L111" s="5"/>
      <c r="M111" s="5"/>
      <c r="N111" s="5">
        <v>377600</v>
      </c>
      <c r="O111" s="5"/>
      <c r="P111" s="5"/>
      <c r="Q111" s="5"/>
      <c r="R111" s="5"/>
      <c r="S111" s="44">
        <f t="shared" si="0"/>
        <v>377600</v>
      </c>
    </row>
    <row r="112" spans="1:19" ht="11.25">
      <c r="A112" s="63"/>
      <c r="B112" s="68" t="s">
        <v>9</v>
      </c>
      <c r="C112" s="35">
        <f>SUM(C105:C111)</f>
        <v>0</v>
      </c>
      <c r="D112" s="35">
        <f aca="true" t="shared" si="3" ref="D112:J112">SUM(D105:D111)</f>
        <v>0</v>
      </c>
      <c r="E112" s="35">
        <f t="shared" si="3"/>
        <v>0</v>
      </c>
      <c r="F112" s="35">
        <f t="shared" si="3"/>
        <v>0</v>
      </c>
      <c r="G112" s="35">
        <f t="shared" si="3"/>
        <v>0</v>
      </c>
      <c r="H112" s="35">
        <f t="shared" si="3"/>
        <v>0</v>
      </c>
      <c r="I112" s="29">
        <f t="shared" si="3"/>
        <v>0</v>
      </c>
      <c r="J112" s="35">
        <f t="shared" si="3"/>
        <v>0</v>
      </c>
      <c r="K112" s="9">
        <f>SUM(K105:K111)</f>
        <v>0</v>
      </c>
      <c r="L112" s="9">
        <f>SUM(L105:L111)</f>
        <v>360000</v>
      </c>
      <c r="M112" s="9">
        <f>SUM(M111)</f>
        <v>0</v>
      </c>
      <c r="N112" s="9">
        <f>SUM(N105:N111)</f>
        <v>877600</v>
      </c>
      <c r="O112" s="35"/>
      <c r="P112" s="35">
        <f>SUM(P105:P111)</f>
        <v>50000</v>
      </c>
      <c r="Q112" s="35">
        <f>SUM(Q105:Q111)</f>
        <v>800000</v>
      </c>
      <c r="R112" s="35">
        <f>SUM(R105:R111)</f>
        <v>0</v>
      </c>
      <c r="S112" s="35">
        <f>SUM(S105:S111)</f>
        <v>2087600</v>
      </c>
    </row>
    <row r="113" spans="1:19" ht="11.25">
      <c r="A113" s="64">
        <v>2016</v>
      </c>
      <c r="B113" s="57" t="s">
        <v>0</v>
      </c>
      <c r="C113" s="5"/>
      <c r="D113" s="5"/>
      <c r="E113" s="5"/>
      <c r="F113" s="5"/>
      <c r="G113" s="5"/>
      <c r="H113" s="5"/>
      <c r="I113" s="6"/>
      <c r="J113" s="5"/>
      <c r="K113" s="5"/>
      <c r="L113" s="5"/>
      <c r="M113" s="5"/>
      <c r="N113" s="5"/>
      <c r="O113" s="5"/>
      <c r="P113" s="5"/>
      <c r="Q113" s="5"/>
      <c r="R113" s="40"/>
      <c r="S113" s="44">
        <f t="shared" si="0"/>
        <v>0</v>
      </c>
    </row>
    <row r="114" spans="1:19" ht="11.25">
      <c r="A114" s="62"/>
      <c r="B114" s="69" t="s">
        <v>1</v>
      </c>
      <c r="C114" s="5"/>
      <c r="D114" s="5"/>
      <c r="E114" s="5"/>
      <c r="F114" s="5"/>
      <c r="G114" s="5"/>
      <c r="H114" s="5"/>
      <c r="I114" s="6"/>
      <c r="J114" s="5"/>
      <c r="K114" s="5"/>
      <c r="L114" s="5"/>
      <c r="M114" s="5"/>
      <c r="N114" s="5"/>
      <c r="O114" s="5"/>
      <c r="P114" s="5"/>
      <c r="Q114" s="5"/>
      <c r="R114" s="40"/>
      <c r="S114" s="44">
        <f t="shared" si="0"/>
        <v>0</v>
      </c>
    </row>
    <row r="115" spans="1:19" ht="11.25">
      <c r="A115" s="65"/>
      <c r="B115" s="69" t="s">
        <v>2</v>
      </c>
      <c r="C115" s="5"/>
      <c r="D115" s="5"/>
      <c r="E115" s="5"/>
      <c r="F115" s="5"/>
      <c r="G115" s="5"/>
      <c r="H115" s="5"/>
      <c r="I115" s="6"/>
      <c r="J115" s="5"/>
      <c r="K115" s="5"/>
      <c r="L115" s="5"/>
      <c r="M115" s="5"/>
      <c r="N115" s="5"/>
      <c r="O115" s="5"/>
      <c r="P115" s="5"/>
      <c r="Q115" s="5">
        <v>967857</v>
      </c>
      <c r="R115" s="40"/>
      <c r="S115" s="44">
        <f t="shared" si="0"/>
        <v>967857</v>
      </c>
    </row>
    <row r="116" spans="1:19" ht="11.25">
      <c r="A116" s="65"/>
      <c r="B116" s="69" t="s">
        <v>4</v>
      </c>
      <c r="C116" s="5"/>
      <c r="D116" s="5"/>
      <c r="E116" s="5"/>
      <c r="F116" s="5"/>
      <c r="G116" s="5"/>
      <c r="H116" s="5"/>
      <c r="I116" s="6"/>
      <c r="J116" s="5"/>
      <c r="K116" s="5"/>
      <c r="L116" s="5"/>
      <c r="M116" s="5"/>
      <c r="N116" s="5"/>
      <c r="O116" s="5"/>
      <c r="P116" s="5"/>
      <c r="Q116" s="5"/>
      <c r="R116" s="40"/>
      <c r="S116" s="44">
        <f t="shared" si="0"/>
        <v>0</v>
      </c>
    </row>
    <row r="117" spans="1:19" ht="11.25">
      <c r="A117" s="66"/>
      <c r="B117" s="69" t="s">
        <v>6</v>
      </c>
      <c r="C117" s="5"/>
      <c r="D117" s="5"/>
      <c r="E117" s="5"/>
      <c r="F117" s="5"/>
      <c r="G117" s="5"/>
      <c r="H117" s="5"/>
      <c r="I117" s="6"/>
      <c r="J117" s="5"/>
      <c r="K117" s="5"/>
      <c r="L117" s="5"/>
      <c r="M117" s="5"/>
      <c r="N117" s="5"/>
      <c r="O117" s="5"/>
      <c r="P117" s="5"/>
      <c r="Q117" s="5"/>
      <c r="R117" s="40"/>
      <c r="S117" s="44">
        <f t="shared" si="0"/>
        <v>0</v>
      </c>
    </row>
    <row r="118" spans="1:19" ht="11.25">
      <c r="A118" s="66"/>
      <c r="B118" s="69" t="s">
        <v>7</v>
      </c>
      <c r="C118" s="5"/>
      <c r="D118" s="5"/>
      <c r="E118" s="5"/>
      <c r="F118" s="5"/>
      <c r="G118" s="5"/>
      <c r="H118" s="5"/>
      <c r="I118" s="6"/>
      <c r="J118" s="5"/>
      <c r="K118" s="5"/>
      <c r="L118" s="5"/>
      <c r="M118" s="5"/>
      <c r="N118" s="5"/>
      <c r="O118" s="5"/>
      <c r="P118" s="5"/>
      <c r="Q118" s="5"/>
      <c r="R118" s="40"/>
      <c r="S118" s="44">
        <f t="shared" si="0"/>
        <v>0</v>
      </c>
    </row>
    <row r="119" spans="1:19" ht="11.25">
      <c r="A119" s="66"/>
      <c r="B119" s="69" t="s">
        <v>8</v>
      </c>
      <c r="C119" s="5"/>
      <c r="D119" s="5"/>
      <c r="E119" s="5"/>
      <c r="F119" s="5"/>
      <c r="G119" s="5"/>
      <c r="H119" s="5"/>
      <c r="I119" s="6"/>
      <c r="J119" s="5"/>
      <c r="K119" s="5"/>
      <c r="L119" s="5"/>
      <c r="M119" s="5"/>
      <c r="N119" s="5"/>
      <c r="O119" s="5"/>
      <c r="P119" s="5"/>
      <c r="Q119" s="5"/>
      <c r="R119" s="40"/>
      <c r="S119" s="44">
        <f t="shared" si="0"/>
        <v>0</v>
      </c>
    </row>
    <row r="120" spans="1:19" ht="11.25">
      <c r="A120" s="63"/>
      <c r="B120" s="70" t="s">
        <v>9</v>
      </c>
      <c r="C120" s="35">
        <f>SUM(C113:C119)</f>
        <v>0</v>
      </c>
      <c r="D120" s="35">
        <f aca="true" t="shared" si="4" ref="D120:R120">SUM(D113:D119)</f>
        <v>0</v>
      </c>
      <c r="E120" s="35">
        <f t="shared" si="4"/>
        <v>0</v>
      </c>
      <c r="F120" s="35">
        <f t="shared" si="4"/>
        <v>0</v>
      </c>
      <c r="G120" s="35">
        <f t="shared" si="4"/>
        <v>0</v>
      </c>
      <c r="H120" s="35">
        <f t="shared" si="4"/>
        <v>0</v>
      </c>
      <c r="I120" s="29">
        <f t="shared" si="4"/>
        <v>0</v>
      </c>
      <c r="J120" s="35">
        <f t="shared" si="4"/>
        <v>0</v>
      </c>
      <c r="K120" s="35">
        <f t="shared" si="4"/>
        <v>0</v>
      </c>
      <c r="L120" s="35">
        <f t="shared" si="4"/>
        <v>0</v>
      </c>
      <c r="M120" s="35">
        <f t="shared" si="4"/>
        <v>0</v>
      </c>
      <c r="N120" s="35">
        <f t="shared" si="4"/>
        <v>0</v>
      </c>
      <c r="O120" s="35">
        <f t="shared" si="4"/>
        <v>0</v>
      </c>
      <c r="P120" s="35">
        <f t="shared" si="4"/>
        <v>0</v>
      </c>
      <c r="Q120" s="35">
        <f t="shared" si="4"/>
        <v>967857</v>
      </c>
      <c r="R120" s="35">
        <f t="shared" si="4"/>
        <v>0</v>
      </c>
      <c r="S120" s="35">
        <f>SUM(S113:S119)</f>
        <v>967857</v>
      </c>
    </row>
    <row r="121" spans="1:19" ht="11.25">
      <c r="A121" s="64">
        <v>2017</v>
      </c>
      <c r="B121" s="57" t="s">
        <v>0</v>
      </c>
      <c r="C121" s="5"/>
      <c r="D121" s="5"/>
      <c r="E121" s="5"/>
      <c r="F121" s="5"/>
      <c r="G121" s="5"/>
      <c r="H121" s="5"/>
      <c r="I121" s="6"/>
      <c r="J121" s="5"/>
      <c r="K121" s="5"/>
      <c r="L121" s="5"/>
      <c r="M121" s="5"/>
      <c r="N121" s="5"/>
      <c r="O121" s="5"/>
      <c r="P121" s="5"/>
      <c r="Q121" s="5"/>
      <c r="R121" s="5"/>
      <c r="S121" s="44">
        <f t="shared" si="0"/>
        <v>0</v>
      </c>
    </row>
    <row r="122" spans="1:19" ht="11.25">
      <c r="A122" s="62"/>
      <c r="B122" s="69" t="s">
        <v>1</v>
      </c>
      <c r="C122" s="5"/>
      <c r="D122" s="5"/>
      <c r="E122" s="5"/>
      <c r="F122" s="5"/>
      <c r="G122" s="5"/>
      <c r="H122" s="5"/>
      <c r="I122" s="6"/>
      <c r="J122" s="5"/>
      <c r="K122" s="5"/>
      <c r="L122" s="5"/>
      <c r="M122" s="5"/>
      <c r="N122" s="5"/>
      <c r="O122" s="5"/>
      <c r="P122" s="5"/>
      <c r="Q122" s="5"/>
      <c r="R122" s="5"/>
      <c r="S122" s="44">
        <f t="shared" si="0"/>
        <v>0</v>
      </c>
    </row>
    <row r="123" spans="1:19" ht="11.25">
      <c r="A123" s="65"/>
      <c r="B123" s="69" t="s">
        <v>2</v>
      </c>
      <c r="C123" s="5"/>
      <c r="D123" s="5"/>
      <c r="E123" s="5"/>
      <c r="F123" s="5"/>
      <c r="G123" s="5"/>
      <c r="H123" s="5"/>
      <c r="I123" s="6"/>
      <c r="J123" s="5"/>
      <c r="K123" s="5"/>
      <c r="L123" s="5"/>
      <c r="M123" s="5"/>
      <c r="N123" s="5"/>
      <c r="O123" s="5"/>
      <c r="P123" s="5"/>
      <c r="Q123" s="5"/>
      <c r="R123" s="5"/>
      <c r="S123" s="44">
        <f t="shared" si="0"/>
        <v>0</v>
      </c>
    </row>
    <row r="124" spans="1:19" ht="11.25">
      <c r="A124" s="65"/>
      <c r="B124" s="69" t="s">
        <v>4</v>
      </c>
      <c r="C124" s="5"/>
      <c r="D124" s="5"/>
      <c r="E124" s="5"/>
      <c r="F124" s="5"/>
      <c r="G124" s="5"/>
      <c r="H124" s="5"/>
      <c r="I124" s="6"/>
      <c r="J124" s="5"/>
      <c r="K124" s="5"/>
      <c r="L124" s="5"/>
      <c r="M124" s="5"/>
      <c r="N124" s="5"/>
      <c r="O124" s="5"/>
      <c r="P124" s="5"/>
      <c r="Q124" s="5"/>
      <c r="R124" s="5"/>
      <c r="S124" s="44">
        <f t="shared" si="0"/>
        <v>0</v>
      </c>
    </row>
    <row r="125" spans="1:19" ht="11.25">
      <c r="A125" s="66"/>
      <c r="B125" s="69" t="s">
        <v>6</v>
      </c>
      <c r="C125" s="5"/>
      <c r="D125" s="5"/>
      <c r="E125" s="5"/>
      <c r="F125" s="5"/>
      <c r="G125" s="5"/>
      <c r="H125" s="5"/>
      <c r="I125" s="6"/>
      <c r="J125" s="5"/>
      <c r="K125" s="5"/>
      <c r="L125" s="5"/>
      <c r="M125" s="5"/>
      <c r="N125" s="5"/>
      <c r="O125" s="5"/>
      <c r="P125" s="5"/>
      <c r="Q125" s="5"/>
      <c r="R125" s="5"/>
      <c r="S125" s="44">
        <f t="shared" si="0"/>
        <v>0</v>
      </c>
    </row>
    <row r="126" spans="1:19" ht="11.25">
      <c r="A126" s="66"/>
      <c r="B126" s="69" t="s">
        <v>7</v>
      </c>
      <c r="C126" s="5"/>
      <c r="D126" s="5"/>
      <c r="E126" s="5"/>
      <c r="F126" s="5"/>
      <c r="G126" s="5"/>
      <c r="H126" s="5"/>
      <c r="I126" s="6"/>
      <c r="J126" s="5"/>
      <c r="K126" s="5"/>
      <c r="L126" s="5"/>
      <c r="M126" s="5"/>
      <c r="N126" s="5"/>
      <c r="O126" s="5"/>
      <c r="P126" s="5"/>
      <c r="Q126" s="5"/>
      <c r="R126" s="5"/>
      <c r="S126" s="44">
        <f t="shared" si="0"/>
        <v>0</v>
      </c>
    </row>
    <row r="127" spans="1:19" ht="11.25">
      <c r="A127" s="66"/>
      <c r="B127" s="69" t="s">
        <v>8</v>
      </c>
      <c r="C127" s="5"/>
      <c r="D127" s="5"/>
      <c r="E127" s="5"/>
      <c r="F127" s="5"/>
      <c r="G127" s="5"/>
      <c r="H127" s="5"/>
      <c r="I127" s="6"/>
      <c r="J127" s="5"/>
      <c r="K127" s="5"/>
      <c r="L127" s="5"/>
      <c r="M127" s="5"/>
      <c r="N127" s="5"/>
      <c r="O127" s="5"/>
      <c r="P127" s="5"/>
      <c r="Q127" s="5"/>
      <c r="R127" s="5"/>
      <c r="S127" s="44">
        <f aca="true" t="shared" si="5" ref="S127:S144">SUM(C127,E127,D127,F127,G127,H127,I127,J127,K127,L127,M127,N127,O127,P127,Q127,R127)</f>
        <v>0</v>
      </c>
    </row>
    <row r="128" spans="1:19" ht="11.25">
      <c r="A128" s="63"/>
      <c r="B128" s="70" t="s">
        <v>9</v>
      </c>
      <c r="C128" s="35">
        <f>SUM(C121:C127)</f>
        <v>0</v>
      </c>
      <c r="D128" s="35">
        <f aca="true" t="shared" si="6" ref="D128:K128">SUM(D121:D127)</f>
        <v>0</v>
      </c>
      <c r="E128" s="35">
        <f t="shared" si="6"/>
        <v>0</v>
      </c>
      <c r="F128" s="35">
        <f t="shared" si="6"/>
        <v>0</v>
      </c>
      <c r="G128" s="35">
        <f t="shared" si="6"/>
        <v>0</v>
      </c>
      <c r="H128" s="35">
        <f t="shared" si="6"/>
        <v>0</v>
      </c>
      <c r="I128" s="29">
        <f t="shared" si="6"/>
        <v>0</v>
      </c>
      <c r="J128" s="35">
        <f t="shared" si="6"/>
        <v>0</v>
      </c>
      <c r="K128" s="35">
        <f t="shared" si="6"/>
        <v>0</v>
      </c>
      <c r="L128" s="35">
        <f>SUM(L121:L127)</f>
        <v>0</v>
      </c>
      <c r="M128" s="35">
        <f>SUM(M121:M127)</f>
        <v>0</v>
      </c>
      <c r="N128" s="35">
        <f>SUM(N121:N127)</f>
        <v>0</v>
      </c>
      <c r="O128" s="35">
        <f>SUM(O121:O127)</f>
        <v>0</v>
      </c>
      <c r="P128" s="35">
        <f>SUM(P121:P127)</f>
        <v>0</v>
      </c>
      <c r="Q128" s="35">
        <f>SUM(Q121:Q127)</f>
        <v>0</v>
      </c>
      <c r="R128" s="35">
        <f>SUM(R121:R127)</f>
        <v>0</v>
      </c>
      <c r="S128" s="35">
        <f>SUM(S121:S127)</f>
        <v>0</v>
      </c>
    </row>
    <row r="129" spans="1:19" ht="11.25">
      <c r="A129" s="64">
        <v>2018</v>
      </c>
      <c r="B129" s="57" t="s">
        <v>0</v>
      </c>
      <c r="C129" s="5"/>
      <c r="D129" s="5"/>
      <c r="E129" s="5"/>
      <c r="F129" s="5"/>
      <c r="G129" s="5"/>
      <c r="H129" s="5"/>
      <c r="I129" s="6"/>
      <c r="J129" s="5"/>
      <c r="K129" s="5"/>
      <c r="L129" s="5"/>
      <c r="M129" s="5"/>
      <c r="N129" s="5"/>
      <c r="O129" s="5"/>
      <c r="P129" s="5"/>
      <c r="Q129" s="5"/>
      <c r="R129" s="5"/>
      <c r="S129" s="44">
        <f t="shared" si="5"/>
        <v>0</v>
      </c>
    </row>
    <row r="130" spans="1:19" ht="11.25">
      <c r="A130" s="62"/>
      <c r="B130" s="69" t="s">
        <v>1</v>
      </c>
      <c r="C130" s="5"/>
      <c r="D130" s="5"/>
      <c r="E130" s="5"/>
      <c r="F130" s="5"/>
      <c r="G130" s="5"/>
      <c r="H130" s="5"/>
      <c r="I130" s="6"/>
      <c r="J130" s="5"/>
      <c r="K130" s="5"/>
      <c r="L130" s="5"/>
      <c r="M130" s="5"/>
      <c r="N130" s="5"/>
      <c r="O130" s="5"/>
      <c r="P130" s="5"/>
      <c r="Q130" s="5"/>
      <c r="R130" s="5"/>
      <c r="S130" s="44">
        <f t="shared" si="5"/>
        <v>0</v>
      </c>
    </row>
    <row r="131" spans="1:19" ht="11.25">
      <c r="A131" s="65"/>
      <c r="B131" s="69" t="s">
        <v>2</v>
      </c>
      <c r="C131" s="5"/>
      <c r="D131" s="5"/>
      <c r="E131" s="5"/>
      <c r="F131" s="5"/>
      <c r="G131" s="5"/>
      <c r="H131" s="5"/>
      <c r="I131" s="6"/>
      <c r="J131" s="5"/>
      <c r="K131" s="5"/>
      <c r="L131" s="5"/>
      <c r="M131" s="5"/>
      <c r="N131" s="5"/>
      <c r="O131" s="5"/>
      <c r="P131" s="5"/>
      <c r="Q131" s="5"/>
      <c r="R131" s="5"/>
      <c r="S131" s="44">
        <f t="shared" si="5"/>
        <v>0</v>
      </c>
    </row>
    <row r="132" spans="1:19" ht="11.25">
      <c r="A132" s="65"/>
      <c r="B132" s="69" t="s">
        <v>4</v>
      </c>
      <c r="C132" s="5"/>
      <c r="D132" s="5"/>
      <c r="E132" s="5"/>
      <c r="F132" s="5"/>
      <c r="G132" s="5"/>
      <c r="H132" s="5"/>
      <c r="I132" s="6"/>
      <c r="J132" s="5"/>
      <c r="K132" s="5"/>
      <c r="L132" s="5"/>
      <c r="M132" s="5"/>
      <c r="N132" s="5"/>
      <c r="O132" s="5"/>
      <c r="P132" s="5"/>
      <c r="Q132" s="5"/>
      <c r="R132" s="5"/>
      <c r="S132" s="44">
        <f t="shared" si="5"/>
        <v>0</v>
      </c>
    </row>
    <row r="133" spans="1:19" ht="11.25">
      <c r="A133" s="66"/>
      <c r="B133" s="69" t="s">
        <v>6</v>
      </c>
      <c r="C133" s="5"/>
      <c r="D133" s="5"/>
      <c r="E133" s="5"/>
      <c r="F133" s="5"/>
      <c r="G133" s="5"/>
      <c r="H133" s="5"/>
      <c r="I133" s="6"/>
      <c r="J133" s="5"/>
      <c r="K133" s="5"/>
      <c r="L133" s="5"/>
      <c r="M133" s="5"/>
      <c r="N133" s="5"/>
      <c r="O133" s="5"/>
      <c r="P133" s="5"/>
      <c r="Q133" s="5"/>
      <c r="R133" s="5"/>
      <c r="S133" s="44">
        <f t="shared" si="5"/>
        <v>0</v>
      </c>
    </row>
    <row r="134" spans="1:19" ht="11.25">
      <c r="A134" s="66"/>
      <c r="B134" s="69" t="s">
        <v>7</v>
      </c>
      <c r="C134" s="5"/>
      <c r="D134" s="5"/>
      <c r="E134" s="5"/>
      <c r="F134" s="5"/>
      <c r="G134" s="5"/>
      <c r="H134" s="5"/>
      <c r="I134" s="6"/>
      <c r="J134" s="5"/>
      <c r="K134" s="5"/>
      <c r="L134" s="5"/>
      <c r="M134" s="5"/>
      <c r="N134" s="5"/>
      <c r="O134" s="5"/>
      <c r="P134" s="5"/>
      <c r="Q134" s="5"/>
      <c r="R134" s="5"/>
      <c r="S134" s="44">
        <f t="shared" si="5"/>
        <v>0</v>
      </c>
    </row>
    <row r="135" spans="1:19" ht="11.25">
      <c r="A135" s="66"/>
      <c r="B135" s="69" t="s">
        <v>8</v>
      </c>
      <c r="C135" s="5"/>
      <c r="D135" s="5"/>
      <c r="E135" s="5"/>
      <c r="F135" s="5"/>
      <c r="G135" s="5"/>
      <c r="H135" s="5"/>
      <c r="I135" s="6"/>
      <c r="J135" s="5"/>
      <c r="K135" s="5"/>
      <c r="L135" s="5"/>
      <c r="M135" s="5"/>
      <c r="N135" s="5"/>
      <c r="O135" s="5"/>
      <c r="P135" s="5"/>
      <c r="Q135" s="5"/>
      <c r="R135" s="5"/>
      <c r="S135" s="44">
        <f t="shared" si="5"/>
        <v>0</v>
      </c>
    </row>
    <row r="136" spans="1:19" ht="11.25">
      <c r="A136" s="63"/>
      <c r="B136" s="70" t="s">
        <v>9</v>
      </c>
      <c r="C136" s="35">
        <f>SUM(C129:C135)</f>
        <v>0</v>
      </c>
      <c r="D136" s="35">
        <f aca="true" t="shared" si="7" ref="D136:I136">SUM(D129:D135)</f>
        <v>0</v>
      </c>
      <c r="E136" s="35">
        <f t="shared" si="7"/>
        <v>0</v>
      </c>
      <c r="F136" s="35">
        <f t="shared" si="7"/>
        <v>0</v>
      </c>
      <c r="G136" s="35">
        <f t="shared" si="7"/>
        <v>0</v>
      </c>
      <c r="H136" s="35">
        <f t="shared" si="7"/>
        <v>0</v>
      </c>
      <c r="I136" s="29">
        <f t="shared" si="7"/>
        <v>0</v>
      </c>
      <c r="J136" s="35">
        <f>SUM(J129:J135)</f>
        <v>0</v>
      </c>
      <c r="K136" s="35">
        <f aca="true" t="shared" si="8" ref="K136:R136">SUM(K129:K135)</f>
        <v>0</v>
      </c>
      <c r="L136" s="35">
        <f t="shared" si="8"/>
        <v>0</v>
      </c>
      <c r="M136" s="35">
        <f t="shared" si="8"/>
        <v>0</v>
      </c>
      <c r="N136" s="35">
        <f t="shared" si="8"/>
        <v>0</v>
      </c>
      <c r="O136" s="35">
        <f t="shared" si="8"/>
        <v>0</v>
      </c>
      <c r="P136" s="35">
        <f t="shared" si="8"/>
        <v>0</v>
      </c>
      <c r="Q136" s="35">
        <f t="shared" si="8"/>
        <v>0</v>
      </c>
      <c r="R136" s="35">
        <f t="shared" si="8"/>
        <v>0</v>
      </c>
      <c r="S136" s="44">
        <f t="shared" si="5"/>
        <v>0</v>
      </c>
    </row>
    <row r="137" spans="1:19" ht="11.25">
      <c r="A137" s="64">
        <v>2019</v>
      </c>
      <c r="B137" s="57" t="s">
        <v>0</v>
      </c>
      <c r="C137" s="5"/>
      <c r="D137" s="5"/>
      <c r="E137" s="5"/>
      <c r="F137" s="5"/>
      <c r="G137" s="5"/>
      <c r="H137" s="5"/>
      <c r="I137" s="6"/>
      <c r="J137" s="5"/>
      <c r="K137" s="5"/>
      <c r="L137" s="5"/>
      <c r="M137" s="5"/>
      <c r="N137" s="5"/>
      <c r="O137" s="5"/>
      <c r="P137" s="5"/>
      <c r="Q137" s="5"/>
      <c r="R137" s="5"/>
      <c r="S137" s="44">
        <f t="shared" si="5"/>
        <v>0</v>
      </c>
    </row>
    <row r="138" spans="1:19" ht="11.25">
      <c r="A138" s="62"/>
      <c r="B138" s="69" t="s">
        <v>1</v>
      </c>
      <c r="C138" s="5"/>
      <c r="D138" s="5"/>
      <c r="E138" s="5"/>
      <c r="F138" s="5"/>
      <c r="G138" s="5"/>
      <c r="H138" s="5"/>
      <c r="I138" s="6"/>
      <c r="J138" s="5"/>
      <c r="K138" s="5"/>
      <c r="L138" s="5"/>
      <c r="M138" s="5"/>
      <c r="N138" s="5"/>
      <c r="O138" s="5"/>
      <c r="P138" s="5"/>
      <c r="Q138" s="5"/>
      <c r="R138" s="5"/>
      <c r="S138" s="44">
        <f t="shared" si="5"/>
        <v>0</v>
      </c>
    </row>
    <row r="139" spans="1:19" ht="11.25">
      <c r="A139" s="65"/>
      <c r="B139" s="69" t="s">
        <v>2</v>
      </c>
      <c r="C139" s="5"/>
      <c r="D139" s="5"/>
      <c r="E139" s="5"/>
      <c r="F139" s="5"/>
      <c r="G139" s="5"/>
      <c r="H139" s="5"/>
      <c r="I139" s="6"/>
      <c r="J139" s="5"/>
      <c r="K139" s="5"/>
      <c r="L139" s="5"/>
      <c r="M139" s="5"/>
      <c r="N139" s="5"/>
      <c r="O139" s="5"/>
      <c r="P139" s="5"/>
      <c r="Q139" s="5"/>
      <c r="R139" s="5"/>
      <c r="S139" s="44">
        <f t="shared" si="5"/>
        <v>0</v>
      </c>
    </row>
    <row r="140" spans="1:19" ht="11.25">
      <c r="A140" s="65"/>
      <c r="B140" s="69" t="s">
        <v>4</v>
      </c>
      <c r="C140" s="5"/>
      <c r="D140" s="5"/>
      <c r="E140" s="5"/>
      <c r="F140" s="5"/>
      <c r="G140" s="5"/>
      <c r="H140" s="5"/>
      <c r="I140" s="6"/>
      <c r="J140" s="5"/>
      <c r="K140" s="5"/>
      <c r="L140" s="5"/>
      <c r="M140" s="5"/>
      <c r="N140" s="5"/>
      <c r="O140" s="5"/>
      <c r="P140" s="5"/>
      <c r="Q140" s="5"/>
      <c r="R140" s="5"/>
      <c r="S140" s="44">
        <f t="shared" si="5"/>
        <v>0</v>
      </c>
    </row>
    <row r="141" spans="1:19" ht="11.25">
      <c r="A141" s="66"/>
      <c r="B141" s="69" t="s">
        <v>6</v>
      </c>
      <c r="C141" s="5"/>
      <c r="D141" s="5"/>
      <c r="E141" s="5"/>
      <c r="F141" s="5"/>
      <c r="G141" s="5"/>
      <c r="H141" s="5"/>
      <c r="I141" s="6"/>
      <c r="J141" s="5"/>
      <c r="K141" s="5"/>
      <c r="L141" s="5"/>
      <c r="M141" s="5"/>
      <c r="N141" s="5"/>
      <c r="O141" s="5"/>
      <c r="P141" s="5"/>
      <c r="Q141" s="5"/>
      <c r="R141" s="5"/>
      <c r="S141" s="44">
        <f t="shared" si="5"/>
        <v>0</v>
      </c>
    </row>
    <row r="142" spans="1:19" ht="11.25">
      <c r="A142" s="66"/>
      <c r="B142" s="69" t="s">
        <v>7</v>
      </c>
      <c r="C142" s="5"/>
      <c r="D142" s="5"/>
      <c r="E142" s="5"/>
      <c r="F142" s="5"/>
      <c r="G142" s="5"/>
      <c r="H142" s="5"/>
      <c r="I142" s="6"/>
      <c r="J142" s="5"/>
      <c r="K142" s="5"/>
      <c r="L142" s="5"/>
      <c r="M142" s="5"/>
      <c r="N142" s="5"/>
      <c r="O142" s="5"/>
      <c r="P142" s="5"/>
      <c r="Q142" s="5"/>
      <c r="R142" s="5"/>
      <c r="S142" s="44">
        <f t="shared" si="5"/>
        <v>0</v>
      </c>
    </row>
    <row r="143" spans="1:19" ht="11.25">
      <c r="A143" s="66"/>
      <c r="B143" s="69" t="s">
        <v>8</v>
      </c>
      <c r="C143" s="5"/>
      <c r="D143" s="5"/>
      <c r="E143" s="5"/>
      <c r="F143" s="5"/>
      <c r="G143" s="5"/>
      <c r="H143" s="5"/>
      <c r="I143" s="6"/>
      <c r="J143" s="5"/>
      <c r="K143" s="5"/>
      <c r="L143" s="5"/>
      <c r="M143" s="5"/>
      <c r="N143" s="5"/>
      <c r="O143" s="5"/>
      <c r="P143" s="5"/>
      <c r="Q143" s="5"/>
      <c r="R143" s="5"/>
      <c r="S143" s="44">
        <f t="shared" si="5"/>
        <v>0</v>
      </c>
    </row>
    <row r="144" spans="1:19" ht="11.25">
      <c r="A144" s="63"/>
      <c r="B144" s="70" t="s">
        <v>9</v>
      </c>
      <c r="C144" s="35">
        <f>SUM(C137:C143)</f>
        <v>0</v>
      </c>
      <c r="D144" s="35">
        <f aca="true" t="shared" si="9" ref="D144:J144">SUM(D137:D143)</f>
        <v>0</v>
      </c>
      <c r="E144" s="35">
        <f t="shared" si="9"/>
        <v>0</v>
      </c>
      <c r="F144" s="35">
        <f t="shared" si="9"/>
        <v>0</v>
      </c>
      <c r="G144" s="35">
        <f t="shared" si="9"/>
        <v>0</v>
      </c>
      <c r="H144" s="35">
        <f t="shared" si="9"/>
        <v>0</v>
      </c>
      <c r="I144" s="29">
        <f t="shared" si="9"/>
        <v>0</v>
      </c>
      <c r="J144" s="35">
        <f t="shared" si="9"/>
        <v>0</v>
      </c>
      <c r="K144" s="35">
        <f aca="true" t="shared" si="10" ref="K144:R144">SUM(K137:K143)</f>
        <v>0</v>
      </c>
      <c r="L144" s="35">
        <f t="shared" si="10"/>
        <v>0</v>
      </c>
      <c r="M144" s="35">
        <f t="shared" si="10"/>
        <v>0</v>
      </c>
      <c r="N144" s="35">
        <f t="shared" si="10"/>
        <v>0</v>
      </c>
      <c r="O144" s="35">
        <f t="shared" si="10"/>
        <v>0</v>
      </c>
      <c r="P144" s="35">
        <f t="shared" si="10"/>
        <v>0</v>
      </c>
      <c r="Q144" s="35">
        <f t="shared" si="10"/>
        <v>0</v>
      </c>
      <c r="R144" s="35">
        <f t="shared" si="10"/>
        <v>0</v>
      </c>
      <c r="S144" s="44">
        <f t="shared" si="5"/>
        <v>0</v>
      </c>
    </row>
    <row r="145" spans="4:18" ht="11.25">
      <c r="D145" s="43"/>
      <c r="E145" s="43"/>
      <c r="F145" s="43"/>
      <c r="G145" s="43"/>
      <c r="H145" s="43"/>
      <c r="I145" s="58"/>
      <c r="J145" s="43"/>
      <c r="K145" s="43"/>
      <c r="L145" s="43"/>
      <c r="M145" s="43"/>
      <c r="N145" s="43"/>
      <c r="O145" s="43"/>
      <c r="P145" s="43"/>
      <c r="Q145" s="43"/>
      <c r="R145" s="43"/>
    </row>
  </sheetData>
  <mergeCells count="2">
    <mergeCell ref="A1:A2"/>
    <mergeCell ref="B1:B2"/>
  </mergeCells>
  <printOptions/>
  <pageMargins left="0.2" right="0.21" top="0.31" bottom="0.34" header="0.18" footer="0.21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6"/>
  <sheetViews>
    <sheetView workbookViewId="0" topLeftCell="A1">
      <selection activeCell="D2" sqref="D2"/>
    </sheetView>
  </sheetViews>
  <sheetFormatPr defaultColWidth="9.00390625" defaultRowHeight="12.75"/>
  <cols>
    <col min="1" max="1" width="9.125" style="3" customWidth="1"/>
    <col min="2" max="2" width="12.125" style="3" bestFit="1" customWidth="1"/>
    <col min="3" max="5" width="12.125" style="2" customWidth="1"/>
    <col min="6" max="6" width="7.25390625" style="0" customWidth="1"/>
    <col min="7" max="7" width="9.875" style="2" customWidth="1"/>
    <col min="8" max="8" width="10.375" style="2" customWidth="1"/>
    <col min="9" max="9" width="11.25390625" style="2" customWidth="1"/>
    <col min="10" max="10" width="9.875" style="2" customWidth="1"/>
    <col min="11" max="11" width="10.375" style="2" customWidth="1"/>
    <col min="12" max="12" width="10.625" style="2" customWidth="1"/>
  </cols>
  <sheetData>
    <row r="1" spans="1:12" ht="12.75">
      <c r="A1" s="48" t="s">
        <v>11</v>
      </c>
      <c r="B1" s="48" t="s">
        <v>10</v>
      </c>
      <c r="C1" s="46" t="s">
        <v>15</v>
      </c>
      <c r="D1" s="46"/>
      <c r="E1" s="47"/>
      <c r="G1" s="50" t="s">
        <v>18</v>
      </c>
      <c r="H1" s="50"/>
      <c r="I1" s="51"/>
      <c r="J1" s="50" t="s">
        <v>20</v>
      </c>
      <c r="K1" s="50"/>
      <c r="L1" s="51"/>
    </row>
    <row r="2" spans="1:12" ht="22.5">
      <c r="A2" s="49"/>
      <c r="B2" s="49"/>
      <c r="C2" s="1" t="s">
        <v>14</v>
      </c>
      <c r="D2" s="1" t="s">
        <v>12</v>
      </c>
      <c r="E2" s="1" t="s">
        <v>13</v>
      </c>
      <c r="G2" s="1" t="s">
        <v>14</v>
      </c>
      <c r="H2" s="1" t="s">
        <v>12</v>
      </c>
      <c r="I2" s="1" t="s">
        <v>13</v>
      </c>
      <c r="J2" s="1" t="s">
        <v>14</v>
      </c>
      <c r="K2" s="1" t="s">
        <v>12</v>
      </c>
      <c r="L2" s="1" t="s">
        <v>13</v>
      </c>
    </row>
    <row r="3" spans="1:12" ht="12.75">
      <c r="A3" s="7">
        <v>2008</v>
      </c>
      <c r="B3" s="30" t="s">
        <v>19</v>
      </c>
      <c r="C3" s="1">
        <v>0</v>
      </c>
      <c r="D3" s="1"/>
      <c r="E3" s="1"/>
      <c r="G3" s="33">
        <v>2000000</v>
      </c>
      <c r="H3" s="1"/>
      <c r="I3" s="33">
        <f>SUM(G3)</f>
        <v>2000000</v>
      </c>
      <c r="J3" s="1"/>
      <c r="K3" s="1"/>
      <c r="L3" s="1">
        <v>0</v>
      </c>
    </row>
    <row r="4" spans="1:12" ht="12.75">
      <c r="A4" s="7"/>
      <c r="B4" s="4" t="s">
        <v>0</v>
      </c>
      <c r="C4" s="31">
        <v>0</v>
      </c>
      <c r="D4" s="31">
        <v>400000</v>
      </c>
      <c r="E4" s="31">
        <v>21333971</v>
      </c>
      <c r="G4" s="5">
        <v>400000</v>
      </c>
      <c r="H4" s="5"/>
      <c r="I4" s="5">
        <f>I3+G4</f>
        <v>2400000</v>
      </c>
      <c r="J4" s="5"/>
      <c r="K4" s="5"/>
      <c r="L4" s="5">
        <v>0</v>
      </c>
    </row>
    <row r="5" spans="1:12" ht="12.75">
      <c r="A5" s="7"/>
      <c r="B5" s="4" t="s">
        <v>1</v>
      </c>
      <c r="C5" s="31">
        <v>0</v>
      </c>
      <c r="D5" s="31">
        <v>0</v>
      </c>
      <c r="E5" s="31">
        <v>21333971</v>
      </c>
      <c r="G5" s="5"/>
      <c r="H5" s="5"/>
      <c r="I5" s="5">
        <f aca="true" t="shared" si="0" ref="I5:I10">I4+G5</f>
        <v>2400000</v>
      </c>
      <c r="J5" s="5"/>
      <c r="K5" s="5"/>
      <c r="L5" s="5">
        <v>0</v>
      </c>
    </row>
    <row r="6" spans="1:12" ht="12.75">
      <c r="A6" s="8"/>
      <c r="B6" s="4" t="s">
        <v>2</v>
      </c>
      <c r="C6" s="31">
        <v>0</v>
      </c>
      <c r="D6" s="31">
        <v>123600</v>
      </c>
      <c r="E6" s="31">
        <v>21210371</v>
      </c>
      <c r="G6" s="5">
        <v>123600</v>
      </c>
      <c r="H6" s="5"/>
      <c r="I6" s="5">
        <f t="shared" si="0"/>
        <v>2523600</v>
      </c>
      <c r="J6" s="5"/>
      <c r="K6" s="5"/>
      <c r="L6" s="5">
        <v>0</v>
      </c>
    </row>
    <row r="7" spans="1:12" ht="12.75">
      <c r="A7" s="8"/>
      <c r="B7" s="4" t="s">
        <v>3</v>
      </c>
      <c r="C7" s="31">
        <v>0</v>
      </c>
      <c r="D7" s="31">
        <v>350000</v>
      </c>
      <c r="E7" s="31">
        <v>20860371</v>
      </c>
      <c r="G7" s="5">
        <v>350000</v>
      </c>
      <c r="H7" s="5"/>
      <c r="I7" s="5">
        <f t="shared" si="0"/>
        <v>2873600</v>
      </c>
      <c r="J7" s="5"/>
      <c r="K7" s="5"/>
      <c r="L7" s="5">
        <v>0</v>
      </c>
    </row>
    <row r="8" spans="1:12" ht="12.75">
      <c r="A8" s="8"/>
      <c r="B8" s="4" t="s">
        <v>4</v>
      </c>
      <c r="C8" s="31">
        <v>0</v>
      </c>
      <c r="D8" s="31">
        <v>150000</v>
      </c>
      <c r="E8" s="31">
        <v>20506371</v>
      </c>
      <c r="G8" s="5">
        <v>150000</v>
      </c>
      <c r="H8" s="5"/>
      <c r="I8" s="5">
        <f t="shared" si="0"/>
        <v>3023600</v>
      </c>
      <c r="J8" s="5"/>
      <c r="K8" s="5"/>
      <c r="L8" s="5">
        <v>0</v>
      </c>
    </row>
    <row r="9" spans="1:12" ht="12.75">
      <c r="A9" s="8"/>
      <c r="B9" s="4" t="s">
        <v>6</v>
      </c>
      <c r="C9" s="31">
        <v>0</v>
      </c>
      <c r="D9" s="31">
        <v>350000</v>
      </c>
      <c r="E9" s="31">
        <v>20156371</v>
      </c>
      <c r="G9" s="5">
        <v>350000</v>
      </c>
      <c r="H9" s="5"/>
      <c r="I9" s="5">
        <f t="shared" si="0"/>
        <v>3373600</v>
      </c>
      <c r="J9" s="5">
        <v>1500000</v>
      </c>
      <c r="K9" s="5"/>
      <c r="L9" s="5">
        <f>SUM(J9)</f>
        <v>1500000</v>
      </c>
    </row>
    <row r="10" spans="1:12" ht="12.75">
      <c r="A10" s="8"/>
      <c r="B10" s="4" t="s">
        <v>7</v>
      </c>
      <c r="C10" s="31">
        <v>0</v>
      </c>
      <c r="D10" s="31">
        <v>104000</v>
      </c>
      <c r="E10" s="31">
        <v>19952371</v>
      </c>
      <c r="G10" s="5">
        <v>104000</v>
      </c>
      <c r="H10" s="5"/>
      <c r="I10" s="5">
        <f t="shared" si="0"/>
        <v>3477600</v>
      </c>
      <c r="J10" s="5">
        <v>1500000</v>
      </c>
      <c r="K10" s="5"/>
      <c r="L10" s="5">
        <f>J10+L9</f>
        <v>3000000</v>
      </c>
    </row>
    <row r="11" spans="1:12" ht="12.75">
      <c r="A11" s="8"/>
      <c r="B11" s="7" t="s">
        <v>9</v>
      </c>
      <c r="C11" s="32">
        <v>0</v>
      </c>
      <c r="D11" s="32">
        <v>1477600</v>
      </c>
      <c r="E11" s="32">
        <v>19952371</v>
      </c>
      <c r="G11" s="9">
        <f>SUM(G3:G10)</f>
        <v>3477600</v>
      </c>
      <c r="H11" s="9">
        <f>SUM(H4:H10)</f>
        <v>0</v>
      </c>
      <c r="I11" s="9">
        <f>SUM(I10)</f>
        <v>3477600</v>
      </c>
      <c r="J11" s="9">
        <f>SUM(J10)</f>
        <v>1500000</v>
      </c>
      <c r="K11" s="9">
        <f>SUM(K4:K10)</f>
        <v>0</v>
      </c>
      <c r="L11" s="9">
        <f>SUM(L10)</f>
        <v>3000000</v>
      </c>
    </row>
    <row r="12" spans="1:12" ht="12.75">
      <c r="A12" s="7">
        <v>2009</v>
      </c>
      <c r="B12" s="4" t="s">
        <v>0</v>
      </c>
      <c r="C12" s="31">
        <v>0</v>
      </c>
      <c r="D12" s="31">
        <v>300000</v>
      </c>
      <c r="E12" s="31">
        <v>19652371</v>
      </c>
      <c r="G12" s="5"/>
      <c r="H12" s="5"/>
      <c r="I12" s="5">
        <f aca="true" t="shared" si="1" ref="I12:I20">I11-H12</f>
        <v>3477600</v>
      </c>
      <c r="J12" s="5"/>
      <c r="K12" s="5"/>
      <c r="L12" s="5">
        <f aca="true" t="shared" si="2" ref="L12:L20">L11-K12</f>
        <v>3000000</v>
      </c>
    </row>
    <row r="13" spans="1:12" ht="12.75">
      <c r="A13" s="7"/>
      <c r="B13" s="4" t="s">
        <v>1</v>
      </c>
      <c r="C13" s="31">
        <v>0</v>
      </c>
      <c r="D13" s="31">
        <v>655000</v>
      </c>
      <c r="E13" s="31">
        <v>18997371</v>
      </c>
      <c r="G13" s="5"/>
      <c r="H13" s="5"/>
      <c r="I13" s="5">
        <f t="shared" si="1"/>
        <v>3477600</v>
      </c>
      <c r="J13" s="5"/>
      <c r="K13" s="5"/>
      <c r="L13" s="5">
        <f t="shared" si="2"/>
        <v>3000000</v>
      </c>
    </row>
    <row r="14" spans="1:12" ht="12.75">
      <c r="A14" s="8"/>
      <c r="B14" s="4" t="s">
        <v>2</v>
      </c>
      <c r="C14" s="31">
        <v>0</v>
      </c>
      <c r="D14" s="31">
        <v>270000</v>
      </c>
      <c r="E14" s="31">
        <v>18727371</v>
      </c>
      <c r="G14" s="5"/>
      <c r="H14" s="5">
        <v>300000</v>
      </c>
      <c r="I14" s="5">
        <f t="shared" si="1"/>
        <v>3177600</v>
      </c>
      <c r="J14" s="5"/>
      <c r="K14" s="5"/>
      <c r="L14" s="5">
        <f t="shared" si="2"/>
        <v>3000000</v>
      </c>
    </row>
    <row r="15" spans="1:12" ht="12.75">
      <c r="A15" s="8"/>
      <c r="B15" s="19" t="s">
        <v>3</v>
      </c>
      <c r="C15" s="34">
        <v>0</v>
      </c>
      <c r="D15" s="34">
        <v>300000</v>
      </c>
      <c r="E15" s="34">
        <v>18427371</v>
      </c>
      <c r="G15" s="5"/>
      <c r="H15" s="5"/>
      <c r="I15" s="5">
        <f t="shared" si="1"/>
        <v>3177600</v>
      </c>
      <c r="J15" s="5"/>
      <c r="K15" s="5">
        <v>300000</v>
      </c>
      <c r="L15" s="5">
        <f t="shared" si="2"/>
        <v>2700000</v>
      </c>
    </row>
    <row r="16" spans="1:12" ht="12.75">
      <c r="A16" s="8"/>
      <c r="B16" s="4" t="s">
        <v>4</v>
      </c>
      <c r="C16" s="31">
        <v>0</v>
      </c>
      <c r="D16" s="31">
        <v>400000</v>
      </c>
      <c r="E16" s="31">
        <v>18027371</v>
      </c>
      <c r="G16" s="5"/>
      <c r="H16" s="5"/>
      <c r="I16" s="5">
        <f t="shared" si="1"/>
        <v>3177600</v>
      </c>
      <c r="J16" s="5"/>
      <c r="K16" s="5"/>
      <c r="L16" s="5">
        <f t="shared" si="2"/>
        <v>2700000</v>
      </c>
    </row>
    <row r="17" spans="1:12" ht="12.75">
      <c r="A17" s="8"/>
      <c r="B17" s="4" t="s">
        <v>5</v>
      </c>
      <c r="C17" s="31">
        <v>0</v>
      </c>
      <c r="D17" s="31">
        <v>420000</v>
      </c>
      <c r="E17" s="31">
        <v>18007371</v>
      </c>
      <c r="G17" s="5"/>
      <c r="H17" s="5"/>
      <c r="I17" s="5">
        <f t="shared" si="1"/>
        <v>3177600</v>
      </c>
      <c r="J17" s="5"/>
      <c r="K17" s="5"/>
      <c r="L17" s="5">
        <f t="shared" si="2"/>
        <v>2700000</v>
      </c>
    </row>
    <row r="18" spans="1:12" ht="12.75">
      <c r="A18" s="8"/>
      <c r="B18" s="4" t="s">
        <v>6</v>
      </c>
      <c r="C18" s="31">
        <v>0</v>
      </c>
      <c r="D18" s="31">
        <v>400000</v>
      </c>
      <c r="E18" s="31">
        <v>17207371</v>
      </c>
      <c r="G18" s="5"/>
      <c r="H18" s="5"/>
      <c r="I18" s="5">
        <f t="shared" si="1"/>
        <v>3177600</v>
      </c>
      <c r="J18" s="5"/>
      <c r="K18" s="5">
        <v>0</v>
      </c>
      <c r="L18" s="5">
        <f t="shared" si="2"/>
        <v>2700000</v>
      </c>
    </row>
    <row r="19" spans="1:12" ht="12.75">
      <c r="A19" s="8"/>
      <c r="B19" s="4" t="s">
        <v>7</v>
      </c>
      <c r="C19" s="31">
        <v>0</v>
      </c>
      <c r="D19" s="31">
        <v>655000</v>
      </c>
      <c r="E19" s="31">
        <v>16552371</v>
      </c>
      <c r="G19" s="5"/>
      <c r="H19" s="5"/>
      <c r="I19" s="5">
        <f t="shared" si="1"/>
        <v>3177600</v>
      </c>
      <c r="J19" s="5"/>
      <c r="K19" s="5"/>
      <c r="L19" s="5">
        <f t="shared" si="2"/>
        <v>2700000</v>
      </c>
    </row>
    <row r="20" spans="1:12" ht="12.75">
      <c r="A20" s="8"/>
      <c r="B20" s="4" t="s">
        <v>8</v>
      </c>
      <c r="C20" s="31">
        <v>0</v>
      </c>
      <c r="D20" s="31">
        <v>300000</v>
      </c>
      <c r="E20" s="31">
        <v>16252371</v>
      </c>
      <c r="G20" s="5"/>
      <c r="H20" s="5"/>
      <c r="I20" s="5">
        <f t="shared" si="1"/>
        <v>3177600</v>
      </c>
      <c r="J20" s="5"/>
      <c r="K20" s="5"/>
      <c r="L20" s="5">
        <f t="shared" si="2"/>
        <v>2700000</v>
      </c>
    </row>
    <row r="21" spans="1:12" ht="12.75">
      <c r="A21" s="8"/>
      <c r="B21" s="7" t="s">
        <v>9</v>
      </c>
      <c r="C21" s="32">
        <v>0</v>
      </c>
      <c r="D21" s="32">
        <v>3700000</v>
      </c>
      <c r="E21" s="32">
        <v>16252371</v>
      </c>
      <c r="G21" s="9">
        <f>SUM(G20)</f>
        <v>0</v>
      </c>
      <c r="H21" s="9">
        <f>SUM(H12:H20)</f>
        <v>300000</v>
      </c>
      <c r="I21" s="9">
        <f>SUM(I20)</f>
        <v>3177600</v>
      </c>
      <c r="J21" s="9">
        <f>SUM(J20)</f>
        <v>0</v>
      </c>
      <c r="K21" s="9">
        <f>SUM(K12:K20)</f>
        <v>300000</v>
      </c>
      <c r="L21" s="9">
        <f>SUM(L20)</f>
        <v>2700000</v>
      </c>
    </row>
    <row r="22" spans="1:12" ht="12.75">
      <c r="A22" s="7">
        <v>2010</v>
      </c>
      <c r="B22" s="4" t="s">
        <v>0</v>
      </c>
      <c r="C22" s="31">
        <v>0</v>
      </c>
      <c r="D22" s="31">
        <v>300000</v>
      </c>
      <c r="E22" s="31">
        <v>15952371</v>
      </c>
      <c r="G22" s="5"/>
      <c r="H22" s="5"/>
      <c r="I22" s="5">
        <f aca="true" t="shared" si="3" ref="I22:I30">I21-H22</f>
        <v>3177600</v>
      </c>
      <c r="J22" s="5"/>
      <c r="K22" s="5"/>
      <c r="L22" s="5">
        <f aca="true" t="shared" si="4" ref="L22:L30">L21-K22</f>
        <v>2700000</v>
      </c>
    </row>
    <row r="23" spans="2:12" ht="12.75">
      <c r="B23" s="4" t="s">
        <v>1</v>
      </c>
      <c r="C23" s="31">
        <v>0</v>
      </c>
      <c r="D23" s="31">
        <v>655000</v>
      </c>
      <c r="E23" s="31">
        <v>15297371</v>
      </c>
      <c r="G23" s="5"/>
      <c r="H23" s="5"/>
      <c r="I23" s="5">
        <f t="shared" si="3"/>
        <v>3177600</v>
      </c>
      <c r="J23" s="5"/>
      <c r="K23" s="5"/>
      <c r="L23" s="5">
        <f t="shared" si="4"/>
        <v>2700000</v>
      </c>
    </row>
    <row r="24" spans="1:12" ht="12.75">
      <c r="A24" s="8"/>
      <c r="B24" s="4" t="s">
        <v>2</v>
      </c>
      <c r="C24" s="31">
        <v>0</v>
      </c>
      <c r="D24" s="31">
        <v>345000</v>
      </c>
      <c r="E24" s="31">
        <v>14952371</v>
      </c>
      <c r="G24" s="5"/>
      <c r="H24" s="5"/>
      <c r="I24" s="5">
        <f t="shared" si="3"/>
        <v>3177600</v>
      </c>
      <c r="J24" s="5"/>
      <c r="K24" s="5"/>
      <c r="L24" s="5">
        <f t="shared" si="4"/>
        <v>2700000</v>
      </c>
    </row>
    <row r="25" spans="1:12" ht="12.75">
      <c r="A25" s="8"/>
      <c r="B25" s="19" t="s">
        <v>3</v>
      </c>
      <c r="C25" s="34">
        <v>0</v>
      </c>
      <c r="D25" s="34">
        <v>300000</v>
      </c>
      <c r="E25" s="34">
        <v>14652371</v>
      </c>
      <c r="G25" s="5"/>
      <c r="H25" s="5"/>
      <c r="I25" s="5">
        <f t="shared" si="3"/>
        <v>3177600</v>
      </c>
      <c r="J25" s="5"/>
      <c r="K25" s="5">
        <v>300000</v>
      </c>
      <c r="L25" s="5">
        <f t="shared" si="4"/>
        <v>2400000</v>
      </c>
    </row>
    <row r="26" spans="1:12" ht="12.75">
      <c r="A26" s="8"/>
      <c r="B26" s="4" t="s">
        <v>4</v>
      </c>
      <c r="C26" s="31">
        <v>0</v>
      </c>
      <c r="D26" s="31">
        <v>400000</v>
      </c>
      <c r="E26" s="31">
        <v>14252371</v>
      </c>
      <c r="G26" s="5"/>
      <c r="H26" s="5"/>
      <c r="I26" s="5">
        <f t="shared" si="3"/>
        <v>3177600</v>
      </c>
      <c r="J26" s="5"/>
      <c r="K26" s="5"/>
      <c r="L26" s="5">
        <f t="shared" si="4"/>
        <v>2400000</v>
      </c>
    </row>
    <row r="27" spans="1:12" ht="12.75">
      <c r="A27" s="8"/>
      <c r="B27" s="4" t="s">
        <v>5</v>
      </c>
      <c r="C27" s="31">
        <v>0</v>
      </c>
      <c r="D27" s="31">
        <v>325000</v>
      </c>
      <c r="E27" s="31">
        <v>13927371</v>
      </c>
      <c r="G27" s="5"/>
      <c r="H27" s="5"/>
      <c r="I27" s="5">
        <f t="shared" si="3"/>
        <v>3177600</v>
      </c>
      <c r="J27" s="5"/>
      <c r="K27" s="5">
        <v>0</v>
      </c>
      <c r="L27" s="5">
        <f t="shared" si="4"/>
        <v>2400000</v>
      </c>
    </row>
    <row r="28" spans="1:12" ht="12.75">
      <c r="A28" s="8"/>
      <c r="B28" s="4" t="s">
        <v>6</v>
      </c>
      <c r="C28" s="31">
        <v>0</v>
      </c>
      <c r="D28" s="31">
        <v>420000</v>
      </c>
      <c r="E28" s="31">
        <v>13507371</v>
      </c>
      <c r="G28" s="5"/>
      <c r="H28" s="5">
        <v>300000</v>
      </c>
      <c r="I28" s="5">
        <f t="shared" si="3"/>
        <v>2877600</v>
      </c>
      <c r="J28" s="5"/>
      <c r="K28" s="5"/>
      <c r="L28" s="5">
        <f t="shared" si="4"/>
        <v>2400000</v>
      </c>
    </row>
    <row r="29" spans="1:12" ht="12.75">
      <c r="A29" s="8"/>
      <c r="B29" s="4" t="s">
        <v>7</v>
      </c>
      <c r="C29" s="31">
        <v>0</v>
      </c>
      <c r="D29" s="31">
        <v>655000</v>
      </c>
      <c r="E29" s="31">
        <v>12852371</v>
      </c>
      <c r="G29" s="5"/>
      <c r="H29" s="5"/>
      <c r="I29" s="5">
        <f t="shared" si="3"/>
        <v>2877600</v>
      </c>
      <c r="J29" s="5"/>
      <c r="K29" s="5"/>
      <c r="L29" s="5">
        <f t="shared" si="4"/>
        <v>2400000</v>
      </c>
    </row>
    <row r="30" spans="1:12" ht="12.75">
      <c r="A30" s="8"/>
      <c r="B30" s="4" t="s">
        <v>8</v>
      </c>
      <c r="C30" s="31">
        <v>0</v>
      </c>
      <c r="D30" s="31">
        <v>300000</v>
      </c>
      <c r="E30" s="31">
        <v>12552371</v>
      </c>
      <c r="G30" s="5"/>
      <c r="H30" s="5"/>
      <c r="I30" s="5">
        <f t="shared" si="3"/>
        <v>2877600</v>
      </c>
      <c r="J30" s="5"/>
      <c r="K30" s="5"/>
      <c r="L30" s="5">
        <f t="shared" si="4"/>
        <v>2400000</v>
      </c>
    </row>
    <row r="31" spans="1:12" ht="12.75">
      <c r="A31" s="8"/>
      <c r="B31" s="7" t="s">
        <v>9</v>
      </c>
      <c r="C31" s="32">
        <v>0</v>
      </c>
      <c r="D31" s="32">
        <v>3700000</v>
      </c>
      <c r="E31" s="32">
        <v>12552371</v>
      </c>
      <c r="G31" s="9">
        <f>SUM(G30)</f>
        <v>0</v>
      </c>
      <c r="H31" s="9">
        <f>SUM(H22:H30)</f>
        <v>300000</v>
      </c>
      <c r="I31" s="9">
        <f>SUM(I30)</f>
        <v>2877600</v>
      </c>
      <c r="J31" s="9">
        <f>SUM(J30)</f>
        <v>0</v>
      </c>
      <c r="K31" s="9">
        <f>SUM(K22:K30)</f>
        <v>300000</v>
      </c>
      <c r="L31" s="9">
        <f>SUM(L30)</f>
        <v>2400000</v>
      </c>
    </row>
    <row r="32" spans="1:12" ht="12.75">
      <c r="A32" s="7">
        <v>2011</v>
      </c>
      <c r="B32" s="4" t="s">
        <v>0</v>
      </c>
      <c r="C32" s="31">
        <v>0</v>
      </c>
      <c r="D32" s="31">
        <v>300000</v>
      </c>
      <c r="E32" s="31">
        <v>12252371</v>
      </c>
      <c r="G32" s="5"/>
      <c r="H32" s="5"/>
      <c r="I32" s="5">
        <f aca="true" t="shared" si="5" ref="I32:I40">I31-H32</f>
        <v>2877600</v>
      </c>
      <c r="J32" s="5"/>
      <c r="K32" s="5"/>
      <c r="L32" s="5">
        <f aca="true" t="shared" si="6" ref="L32:L40">L31-K32</f>
        <v>2400000</v>
      </c>
    </row>
    <row r="33" spans="1:12" ht="12.75">
      <c r="A33" s="15"/>
      <c r="B33" s="4" t="s">
        <v>1</v>
      </c>
      <c r="C33" s="31">
        <v>0</v>
      </c>
      <c r="D33" s="31">
        <v>450000</v>
      </c>
      <c r="E33" s="31">
        <v>11802371</v>
      </c>
      <c r="G33" s="5"/>
      <c r="H33" s="5"/>
      <c r="I33" s="5">
        <f t="shared" si="5"/>
        <v>2877600</v>
      </c>
      <c r="J33" s="5"/>
      <c r="K33" s="5"/>
      <c r="L33" s="5">
        <f t="shared" si="6"/>
        <v>2400000</v>
      </c>
    </row>
    <row r="34" spans="2:12" ht="12.75">
      <c r="B34" s="4" t="s">
        <v>2</v>
      </c>
      <c r="C34" s="31">
        <v>0</v>
      </c>
      <c r="D34" s="31">
        <v>475000</v>
      </c>
      <c r="E34" s="31">
        <v>11327371</v>
      </c>
      <c r="G34" s="5"/>
      <c r="H34" s="5">
        <v>500000</v>
      </c>
      <c r="I34" s="5">
        <f t="shared" si="5"/>
        <v>2377600</v>
      </c>
      <c r="J34" s="5"/>
      <c r="K34" s="5"/>
      <c r="L34" s="5">
        <f t="shared" si="6"/>
        <v>2400000</v>
      </c>
    </row>
    <row r="35" spans="2:12" ht="12.75">
      <c r="B35" s="19" t="s">
        <v>3</v>
      </c>
      <c r="C35" s="34">
        <v>0</v>
      </c>
      <c r="D35" s="34">
        <v>300000</v>
      </c>
      <c r="E35" s="34">
        <v>11027371</v>
      </c>
      <c r="G35" s="5"/>
      <c r="H35" s="5"/>
      <c r="I35" s="5">
        <f t="shared" si="5"/>
        <v>2377600</v>
      </c>
      <c r="J35" s="5"/>
      <c r="K35" s="5">
        <v>300000</v>
      </c>
      <c r="L35" s="5">
        <f t="shared" si="6"/>
        <v>2100000</v>
      </c>
    </row>
    <row r="36" spans="2:12" ht="12.75">
      <c r="B36" s="4" t="s">
        <v>4</v>
      </c>
      <c r="C36" s="31">
        <v>0</v>
      </c>
      <c r="D36" s="31">
        <v>450000</v>
      </c>
      <c r="E36" s="31">
        <v>10577371</v>
      </c>
      <c r="G36" s="5"/>
      <c r="H36" s="5"/>
      <c r="I36" s="5">
        <f t="shared" si="5"/>
        <v>2377600</v>
      </c>
      <c r="J36" s="5"/>
      <c r="K36" s="5"/>
      <c r="L36" s="5">
        <f t="shared" si="6"/>
        <v>2100000</v>
      </c>
    </row>
    <row r="37" spans="2:12" ht="12.75">
      <c r="B37" s="4" t="s">
        <v>5</v>
      </c>
      <c r="C37" s="31">
        <v>0</v>
      </c>
      <c r="D37" s="31">
        <v>425000</v>
      </c>
      <c r="E37" s="31">
        <v>10152371</v>
      </c>
      <c r="G37" s="5"/>
      <c r="H37" s="5"/>
      <c r="I37" s="5">
        <f t="shared" si="5"/>
        <v>2377600</v>
      </c>
      <c r="J37" s="5"/>
      <c r="K37" s="5">
        <v>0</v>
      </c>
      <c r="L37" s="5">
        <f t="shared" si="6"/>
        <v>2100000</v>
      </c>
    </row>
    <row r="38" spans="1:12" ht="12.75">
      <c r="A38" s="8"/>
      <c r="B38" s="4" t="s">
        <v>6</v>
      </c>
      <c r="C38" s="31">
        <v>0</v>
      </c>
      <c r="D38" s="31">
        <v>450000</v>
      </c>
      <c r="E38" s="31">
        <v>9702371</v>
      </c>
      <c r="G38" s="5"/>
      <c r="H38" s="5"/>
      <c r="I38" s="5">
        <f t="shared" si="5"/>
        <v>2377600</v>
      </c>
      <c r="J38" s="5"/>
      <c r="K38" s="5"/>
      <c r="L38" s="5">
        <f t="shared" si="6"/>
        <v>2100000</v>
      </c>
    </row>
    <row r="39" spans="1:12" ht="12.75">
      <c r="A39" s="8"/>
      <c r="B39" s="4" t="s">
        <v>7</v>
      </c>
      <c r="C39" s="31">
        <v>0</v>
      </c>
      <c r="D39" s="31">
        <v>450000</v>
      </c>
      <c r="E39" s="31">
        <v>9252371</v>
      </c>
      <c r="G39" s="5"/>
      <c r="H39" s="5"/>
      <c r="I39" s="5">
        <f t="shared" si="5"/>
        <v>2377600</v>
      </c>
      <c r="J39" s="5"/>
      <c r="K39" s="5"/>
      <c r="L39" s="5">
        <f t="shared" si="6"/>
        <v>2100000</v>
      </c>
    </row>
    <row r="40" spans="1:12" ht="12.75">
      <c r="A40" s="8"/>
      <c r="B40" s="4" t="s">
        <v>8</v>
      </c>
      <c r="C40" s="31">
        <v>0</v>
      </c>
      <c r="D40" s="31">
        <v>400000</v>
      </c>
      <c r="E40" s="31">
        <v>8852371</v>
      </c>
      <c r="G40" s="5"/>
      <c r="H40" s="5"/>
      <c r="I40" s="5">
        <f t="shared" si="5"/>
        <v>2377600</v>
      </c>
      <c r="J40" s="5"/>
      <c r="K40" s="5"/>
      <c r="L40" s="5">
        <f t="shared" si="6"/>
        <v>2100000</v>
      </c>
    </row>
    <row r="41" spans="1:12" ht="12.75">
      <c r="A41" s="8"/>
      <c r="B41" s="7" t="s">
        <v>9</v>
      </c>
      <c r="C41" s="32">
        <v>0</v>
      </c>
      <c r="D41" s="32">
        <v>3700000</v>
      </c>
      <c r="E41" s="32">
        <v>8852371</v>
      </c>
      <c r="G41" s="9">
        <f>SUM(G40)</f>
        <v>0</v>
      </c>
      <c r="H41" s="9">
        <f>SUM(H32:H40)</f>
        <v>500000</v>
      </c>
      <c r="I41" s="9">
        <f>SUM(I40)</f>
        <v>2377600</v>
      </c>
      <c r="J41" s="9">
        <f>SUM(J40)</f>
        <v>0</v>
      </c>
      <c r="K41" s="9">
        <f>SUM(K32:K40)</f>
        <v>300000</v>
      </c>
      <c r="L41" s="9">
        <f>SUM(L40)</f>
        <v>2100000</v>
      </c>
    </row>
    <row r="42" spans="1:12" ht="12.75">
      <c r="A42" s="7">
        <v>2012</v>
      </c>
      <c r="B42" s="4" t="s">
        <v>0</v>
      </c>
      <c r="C42" s="31">
        <v>0</v>
      </c>
      <c r="D42" s="31">
        <v>300000</v>
      </c>
      <c r="E42" s="31">
        <v>8552371</v>
      </c>
      <c r="G42" s="5"/>
      <c r="H42" s="5"/>
      <c r="I42" s="5">
        <f aca="true" t="shared" si="7" ref="I42:I49">I41-H42</f>
        <v>2377600</v>
      </c>
      <c r="J42" s="5"/>
      <c r="K42" s="5"/>
      <c r="L42" s="5">
        <f aca="true" t="shared" si="8" ref="L42:L49">L41-K42</f>
        <v>2100000</v>
      </c>
    </row>
    <row r="43" spans="1:12" ht="12.75">
      <c r="A43" s="15"/>
      <c r="B43" s="4" t="s">
        <v>1</v>
      </c>
      <c r="C43" s="31">
        <v>0</v>
      </c>
      <c r="D43" s="31">
        <v>450000</v>
      </c>
      <c r="E43" s="31">
        <v>8102371</v>
      </c>
      <c r="G43" s="5"/>
      <c r="H43" s="5"/>
      <c r="I43" s="5">
        <f t="shared" si="7"/>
        <v>2377600</v>
      </c>
      <c r="J43" s="5"/>
      <c r="K43" s="5"/>
      <c r="L43" s="5">
        <f t="shared" si="8"/>
        <v>2100000</v>
      </c>
    </row>
    <row r="44" spans="2:12" ht="12.75">
      <c r="B44" s="4" t="s">
        <v>2</v>
      </c>
      <c r="C44" s="31">
        <v>0</v>
      </c>
      <c r="D44" s="31">
        <v>450000</v>
      </c>
      <c r="E44" s="31">
        <v>7652371</v>
      </c>
      <c r="G44" s="5"/>
      <c r="H44" s="5">
        <v>500000</v>
      </c>
      <c r="I44" s="5">
        <f t="shared" si="7"/>
        <v>1877600</v>
      </c>
      <c r="J44" s="5"/>
      <c r="K44" s="5"/>
      <c r="L44" s="5">
        <f t="shared" si="8"/>
        <v>2100000</v>
      </c>
    </row>
    <row r="45" spans="2:12" ht="12.75">
      <c r="B45" s="19" t="s">
        <v>3</v>
      </c>
      <c r="C45" s="34">
        <v>0</v>
      </c>
      <c r="D45" s="34">
        <v>550000</v>
      </c>
      <c r="E45" s="34">
        <v>7102371</v>
      </c>
      <c r="G45" s="5"/>
      <c r="H45" s="5"/>
      <c r="I45" s="5">
        <f t="shared" si="7"/>
        <v>1877600</v>
      </c>
      <c r="J45" s="5"/>
      <c r="K45" s="5"/>
      <c r="L45" s="5">
        <f t="shared" si="8"/>
        <v>2100000</v>
      </c>
    </row>
    <row r="46" spans="2:12" ht="12.75">
      <c r="B46" s="4" t="s">
        <v>4</v>
      </c>
      <c r="C46" s="31">
        <v>0</v>
      </c>
      <c r="D46" s="31">
        <v>450000</v>
      </c>
      <c r="E46" s="31">
        <v>6652371</v>
      </c>
      <c r="G46" s="5"/>
      <c r="H46" s="5"/>
      <c r="I46" s="5">
        <f t="shared" si="7"/>
        <v>1877600</v>
      </c>
      <c r="J46" s="5"/>
      <c r="K46" s="5">
        <v>300000</v>
      </c>
      <c r="L46" s="5">
        <f t="shared" si="8"/>
        <v>1800000</v>
      </c>
    </row>
    <row r="47" spans="1:12" ht="12.75">
      <c r="A47" s="8"/>
      <c r="B47" s="4" t="s">
        <v>6</v>
      </c>
      <c r="C47" s="31">
        <v>0</v>
      </c>
      <c r="D47" s="31">
        <v>450000</v>
      </c>
      <c r="E47" s="31">
        <v>6202371</v>
      </c>
      <c r="G47" s="5"/>
      <c r="H47" s="5"/>
      <c r="I47" s="5">
        <f t="shared" si="7"/>
        <v>1877600</v>
      </c>
      <c r="J47" s="5"/>
      <c r="K47" s="5"/>
      <c r="L47" s="5">
        <f t="shared" si="8"/>
        <v>1800000</v>
      </c>
    </row>
    <row r="48" spans="1:12" ht="12.75">
      <c r="A48" s="8"/>
      <c r="B48" s="4" t="s">
        <v>7</v>
      </c>
      <c r="C48" s="31">
        <v>0</v>
      </c>
      <c r="D48" s="31">
        <v>650000</v>
      </c>
      <c r="E48" s="31">
        <v>5552371</v>
      </c>
      <c r="G48" s="5"/>
      <c r="H48" s="5"/>
      <c r="I48" s="5">
        <f t="shared" si="7"/>
        <v>1877600</v>
      </c>
      <c r="J48" s="5"/>
      <c r="K48" s="5"/>
      <c r="L48" s="5">
        <f t="shared" si="8"/>
        <v>1800000</v>
      </c>
    </row>
    <row r="49" spans="1:12" ht="12.75">
      <c r="A49" s="8"/>
      <c r="B49" s="4" t="s">
        <v>8</v>
      </c>
      <c r="C49" s="31">
        <v>0</v>
      </c>
      <c r="D49" s="31">
        <v>338371</v>
      </c>
      <c r="E49" s="31">
        <v>5214000</v>
      </c>
      <c r="G49" s="5"/>
      <c r="H49" s="5"/>
      <c r="I49" s="5">
        <f t="shared" si="7"/>
        <v>1877600</v>
      </c>
      <c r="J49" s="5"/>
      <c r="K49" s="5"/>
      <c r="L49" s="5">
        <f t="shared" si="8"/>
        <v>1800000</v>
      </c>
    </row>
    <row r="50" spans="1:12" ht="12.75">
      <c r="A50" s="8"/>
      <c r="B50" s="7" t="s">
        <v>9</v>
      </c>
      <c r="C50" s="32">
        <v>0</v>
      </c>
      <c r="D50" s="32">
        <v>3638371</v>
      </c>
      <c r="E50" s="32">
        <v>5214000</v>
      </c>
      <c r="G50" s="9">
        <f>SUM(G49)</f>
        <v>0</v>
      </c>
      <c r="H50" s="9">
        <f>SUM(H42:H49)</f>
        <v>500000</v>
      </c>
      <c r="I50" s="9">
        <f>SUM(I49)</f>
        <v>1877600</v>
      </c>
      <c r="J50" s="9">
        <f>SUM(J49)</f>
        <v>0</v>
      </c>
      <c r="K50" s="9">
        <f>SUM(K42:K49)</f>
        <v>300000</v>
      </c>
      <c r="L50" s="9">
        <f>SUM(L49)</f>
        <v>1800000</v>
      </c>
    </row>
    <row r="51" spans="1:12" ht="12.75">
      <c r="A51" s="7">
        <v>2013</v>
      </c>
      <c r="B51" s="4" t="s">
        <v>0</v>
      </c>
      <c r="C51" s="31">
        <v>0</v>
      </c>
      <c r="D51" s="31">
        <v>0</v>
      </c>
      <c r="E51" s="31">
        <v>5214000</v>
      </c>
      <c r="G51" s="5"/>
      <c r="H51" s="5"/>
      <c r="I51" s="5">
        <f aca="true" t="shared" si="9" ref="I51:I58">I50-H51</f>
        <v>1877600</v>
      </c>
      <c r="J51" s="5"/>
      <c r="K51" s="5"/>
      <c r="L51" s="5">
        <f aca="true" t="shared" si="10" ref="L51:L58">L50-K51</f>
        <v>1800000</v>
      </c>
    </row>
    <row r="52" spans="1:12" ht="12.75">
      <c r="A52" s="15"/>
      <c r="B52" s="4" t="s">
        <v>1</v>
      </c>
      <c r="C52" s="31">
        <v>0</v>
      </c>
      <c r="D52" s="31">
        <v>450000</v>
      </c>
      <c r="E52" s="31">
        <v>4764000</v>
      </c>
      <c r="G52" s="5"/>
      <c r="H52" s="5"/>
      <c r="I52" s="5">
        <f t="shared" si="9"/>
        <v>1877600</v>
      </c>
      <c r="J52" s="5"/>
      <c r="K52" s="5"/>
      <c r="L52" s="5">
        <f t="shared" si="10"/>
        <v>1800000</v>
      </c>
    </row>
    <row r="53" spans="2:12" ht="12.75">
      <c r="B53" s="4" t="s">
        <v>2</v>
      </c>
      <c r="C53" s="31">
        <v>0</v>
      </c>
      <c r="D53" s="31">
        <v>550000</v>
      </c>
      <c r="E53" s="31">
        <v>4214000</v>
      </c>
      <c r="G53" s="5"/>
      <c r="H53" s="5">
        <v>500000</v>
      </c>
      <c r="I53" s="5">
        <f t="shared" si="9"/>
        <v>1377600</v>
      </c>
      <c r="J53" s="5"/>
      <c r="K53" s="5">
        <v>0</v>
      </c>
      <c r="L53" s="5">
        <f t="shared" si="10"/>
        <v>1800000</v>
      </c>
    </row>
    <row r="54" spans="2:12" ht="12.75">
      <c r="B54" s="19" t="s">
        <v>3</v>
      </c>
      <c r="C54" s="34">
        <v>0</v>
      </c>
      <c r="D54" s="34">
        <v>554000</v>
      </c>
      <c r="E54" s="34">
        <v>3660000</v>
      </c>
      <c r="G54" s="5"/>
      <c r="H54" s="5"/>
      <c r="I54" s="5">
        <f t="shared" si="9"/>
        <v>1377600</v>
      </c>
      <c r="J54" s="5"/>
      <c r="K54" s="5"/>
      <c r="L54" s="5">
        <f t="shared" si="10"/>
        <v>1800000</v>
      </c>
    </row>
    <row r="55" spans="2:12" ht="12.75">
      <c r="B55" s="4" t="s">
        <v>4</v>
      </c>
      <c r="C55" s="31">
        <v>0</v>
      </c>
      <c r="D55" s="31">
        <v>650000</v>
      </c>
      <c r="E55" s="31">
        <v>3010000</v>
      </c>
      <c r="G55" s="5"/>
      <c r="H55" s="5"/>
      <c r="I55" s="5">
        <f t="shared" si="9"/>
        <v>1377600</v>
      </c>
      <c r="J55" s="5"/>
      <c r="K55" s="5">
        <v>0</v>
      </c>
      <c r="L55" s="5">
        <f t="shared" si="10"/>
        <v>1800000</v>
      </c>
    </row>
    <row r="56" spans="1:12" ht="12.75">
      <c r="A56" s="8"/>
      <c r="B56" s="4" t="s">
        <v>6</v>
      </c>
      <c r="C56" s="31">
        <v>0</v>
      </c>
      <c r="D56" s="31">
        <v>300000</v>
      </c>
      <c r="E56" s="31">
        <v>2710000</v>
      </c>
      <c r="G56" s="5"/>
      <c r="H56" s="5"/>
      <c r="I56" s="5">
        <f t="shared" si="9"/>
        <v>1377600</v>
      </c>
      <c r="J56" s="5"/>
      <c r="K56" s="5">
        <v>500000</v>
      </c>
      <c r="L56" s="5">
        <f t="shared" si="10"/>
        <v>1300000</v>
      </c>
    </row>
    <row r="57" spans="1:12" ht="12.75">
      <c r="A57" s="8"/>
      <c r="B57" s="4" t="s">
        <v>7</v>
      </c>
      <c r="C57" s="31">
        <v>0</v>
      </c>
      <c r="D57" s="31">
        <v>800000</v>
      </c>
      <c r="E57" s="31">
        <v>1910000</v>
      </c>
      <c r="G57" s="5"/>
      <c r="H57" s="5"/>
      <c r="I57" s="5">
        <f t="shared" si="9"/>
        <v>1377600</v>
      </c>
      <c r="J57" s="5"/>
      <c r="K57" s="5"/>
      <c r="L57" s="5">
        <f t="shared" si="10"/>
        <v>1300000</v>
      </c>
    </row>
    <row r="58" spans="1:12" ht="12.75">
      <c r="A58" s="8"/>
      <c r="B58" s="4" t="s">
        <v>8</v>
      </c>
      <c r="C58" s="31">
        <v>0</v>
      </c>
      <c r="D58" s="31">
        <v>0</v>
      </c>
      <c r="E58" s="31">
        <v>1910000</v>
      </c>
      <c r="G58" s="5"/>
      <c r="H58" s="5"/>
      <c r="I58" s="5">
        <f t="shared" si="9"/>
        <v>1377600</v>
      </c>
      <c r="J58" s="5"/>
      <c r="K58" s="5"/>
      <c r="L58" s="5">
        <f t="shared" si="10"/>
        <v>1300000</v>
      </c>
    </row>
    <row r="59" spans="1:12" ht="12.75">
      <c r="A59" s="8"/>
      <c r="B59" s="7" t="s">
        <v>9</v>
      </c>
      <c r="C59" s="32">
        <v>0</v>
      </c>
      <c r="D59" s="32">
        <v>3304000</v>
      </c>
      <c r="E59" s="32">
        <v>1910000</v>
      </c>
      <c r="G59" s="9">
        <f>SUM(G58)</f>
        <v>0</v>
      </c>
      <c r="H59" s="9">
        <f>SUM(H51:H58)</f>
        <v>500000</v>
      </c>
      <c r="I59" s="9">
        <f>SUM(I58)</f>
        <v>1377600</v>
      </c>
      <c r="J59" s="9">
        <f>SUM(J58)</f>
        <v>0</v>
      </c>
      <c r="K59" s="9">
        <f>SUM(K51:K58)</f>
        <v>500000</v>
      </c>
      <c r="L59" s="9">
        <f>SUM(L58)</f>
        <v>1300000</v>
      </c>
    </row>
    <row r="60" spans="1:12" ht="12.75">
      <c r="A60" s="7">
        <v>2014</v>
      </c>
      <c r="B60" s="4" t="s">
        <v>0</v>
      </c>
      <c r="C60" s="31">
        <v>0</v>
      </c>
      <c r="D60" s="31">
        <v>450000</v>
      </c>
      <c r="E60" s="31">
        <v>1460000</v>
      </c>
      <c r="G60" s="5"/>
      <c r="H60" s="5"/>
      <c r="I60" s="5">
        <f aca="true" t="shared" si="11" ref="I60:I66">I59-H60</f>
        <v>1377600</v>
      </c>
      <c r="J60" s="5"/>
      <c r="K60" s="5"/>
      <c r="L60" s="5">
        <f aca="true" t="shared" si="12" ref="L60:L66">L59-K60</f>
        <v>1300000</v>
      </c>
    </row>
    <row r="61" spans="1:12" ht="12.75">
      <c r="A61" s="15"/>
      <c r="B61" s="4" t="s">
        <v>1</v>
      </c>
      <c r="C61" s="31">
        <v>0</v>
      </c>
      <c r="D61" s="31">
        <v>0</v>
      </c>
      <c r="E61" s="31">
        <v>1460000</v>
      </c>
      <c r="G61" s="5"/>
      <c r="H61" s="5"/>
      <c r="I61" s="5">
        <f t="shared" si="11"/>
        <v>1377600</v>
      </c>
      <c r="J61" s="5"/>
      <c r="K61" s="5"/>
      <c r="L61" s="5">
        <f t="shared" si="12"/>
        <v>1300000</v>
      </c>
    </row>
    <row r="62" spans="2:12" ht="12.75">
      <c r="B62" s="4" t="s">
        <v>2</v>
      </c>
      <c r="C62" s="31">
        <v>0</v>
      </c>
      <c r="D62" s="31">
        <v>750000</v>
      </c>
      <c r="E62" s="31">
        <v>710000</v>
      </c>
      <c r="G62" s="5"/>
      <c r="H62" s="5">
        <v>500000</v>
      </c>
      <c r="I62" s="5">
        <f t="shared" si="11"/>
        <v>877600</v>
      </c>
      <c r="J62" s="5"/>
      <c r="K62" s="5">
        <v>0</v>
      </c>
      <c r="L62" s="5">
        <f t="shared" si="12"/>
        <v>1300000</v>
      </c>
    </row>
    <row r="63" spans="2:12" ht="12.75">
      <c r="B63" s="4" t="s">
        <v>4</v>
      </c>
      <c r="C63" s="31">
        <v>0</v>
      </c>
      <c r="D63" s="31">
        <v>0</v>
      </c>
      <c r="E63" s="31">
        <v>710000</v>
      </c>
      <c r="G63" s="5"/>
      <c r="H63" s="5"/>
      <c r="I63" s="5">
        <f t="shared" si="11"/>
        <v>877600</v>
      </c>
      <c r="J63" s="5"/>
      <c r="K63" s="5">
        <v>500000</v>
      </c>
      <c r="L63" s="5">
        <f t="shared" si="12"/>
        <v>800000</v>
      </c>
    </row>
    <row r="64" spans="1:12" ht="12.75">
      <c r="A64" s="8"/>
      <c r="B64" s="4" t="s">
        <v>6</v>
      </c>
      <c r="C64" s="31">
        <v>0</v>
      </c>
      <c r="D64" s="31">
        <v>0</v>
      </c>
      <c r="E64" s="31">
        <v>710000</v>
      </c>
      <c r="G64" s="5"/>
      <c r="H64" s="5"/>
      <c r="I64" s="5">
        <f t="shared" si="11"/>
        <v>877600</v>
      </c>
      <c r="J64" s="5"/>
      <c r="K64" s="5">
        <v>0</v>
      </c>
      <c r="L64" s="5">
        <f t="shared" si="12"/>
        <v>800000</v>
      </c>
    </row>
    <row r="65" spans="1:12" ht="12.75">
      <c r="A65" s="8"/>
      <c r="B65" s="4" t="s">
        <v>7</v>
      </c>
      <c r="C65" s="31">
        <v>0</v>
      </c>
      <c r="D65" s="31">
        <v>350000</v>
      </c>
      <c r="E65" s="31">
        <v>360000</v>
      </c>
      <c r="G65" s="5"/>
      <c r="H65" s="5"/>
      <c r="I65" s="5">
        <f t="shared" si="11"/>
        <v>877600</v>
      </c>
      <c r="J65" s="5"/>
      <c r="K65" s="5"/>
      <c r="L65" s="5">
        <f t="shared" si="12"/>
        <v>800000</v>
      </c>
    </row>
    <row r="66" spans="1:12" ht="12.75">
      <c r="A66" s="8"/>
      <c r="B66" s="4" t="s">
        <v>8</v>
      </c>
      <c r="C66" s="31">
        <v>0</v>
      </c>
      <c r="D66" s="31">
        <v>0</v>
      </c>
      <c r="E66" s="31">
        <v>360000</v>
      </c>
      <c r="G66" s="5"/>
      <c r="H66" s="5"/>
      <c r="I66" s="5">
        <f t="shared" si="11"/>
        <v>877600</v>
      </c>
      <c r="J66" s="5"/>
      <c r="K66" s="5"/>
      <c r="L66" s="5">
        <f t="shared" si="12"/>
        <v>800000</v>
      </c>
    </row>
    <row r="67" spans="1:12" ht="12.75">
      <c r="A67" s="8"/>
      <c r="B67" s="7" t="s">
        <v>9</v>
      </c>
      <c r="C67" s="32">
        <v>0</v>
      </c>
      <c r="D67" s="32">
        <v>1550000</v>
      </c>
      <c r="E67" s="32">
        <v>360000</v>
      </c>
      <c r="G67" s="9">
        <f aca="true" t="shared" si="13" ref="G67:L67">SUM(G66)</f>
        <v>0</v>
      </c>
      <c r="H67" s="9">
        <f>SUM(H62:H66)</f>
        <v>500000</v>
      </c>
      <c r="I67" s="9">
        <f t="shared" si="13"/>
        <v>877600</v>
      </c>
      <c r="J67" s="9">
        <f t="shared" si="13"/>
        <v>0</v>
      </c>
      <c r="K67" s="9">
        <f>SUM(K63:K66)</f>
        <v>500000</v>
      </c>
      <c r="L67" s="9">
        <f t="shared" si="13"/>
        <v>800000</v>
      </c>
    </row>
    <row r="68" spans="1:12" ht="12.75">
      <c r="A68" s="7">
        <v>2015</v>
      </c>
      <c r="B68" s="4" t="s">
        <v>0</v>
      </c>
      <c r="C68" s="31">
        <v>0</v>
      </c>
      <c r="D68" s="31">
        <v>360000</v>
      </c>
      <c r="E68" s="31">
        <v>0</v>
      </c>
      <c r="G68" s="5"/>
      <c r="H68" s="5"/>
      <c r="I68" s="5">
        <f aca="true" t="shared" si="14" ref="I68:I82">I67-H68</f>
        <v>877600</v>
      </c>
      <c r="J68" s="5"/>
      <c r="K68" s="5"/>
      <c r="L68" s="5">
        <f aca="true" t="shared" si="15" ref="L68:L82">L67-K68</f>
        <v>800000</v>
      </c>
    </row>
    <row r="69" spans="1:12" ht="12.75">
      <c r="A69" s="15"/>
      <c r="B69" s="4" t="s">
        <v>1</v>
      </c>
      <c r="C69" s="31">
        <v>0</v>
      </c>
      <c r="D69" s="31">
        <v>0</v>
      </c>
      <c r="E69" s="31">
        <v>0</v>
      </c>
      <c r="G69" s="5"/>
      <c r="H69" s="5"/>
      <c r="I69" s="5">
        <f t="shared" si="14"/>
        <v>877600</v>
      </c>
      <c r="J69" s="5"/>
      <c r="K69" s="5">
        <v>0</v>
      </c>
      <c r="L69" s="5">
        <f t="shared" si="15"/>
        <v>800000</v>
      </c>
    </row>
    <row r="70" spans="2:12" ht="12.75">
      <c r="B70" s="4" t="s">
        <v>2</v>
      </c>
      <c r="C70" s="31">
        <v>0</v>
      </c>
      <c r="D70" s="31">
        <v>0</v>
      </c>
      <c r="E70" s="31">
        <v>0</v>
      </c>
      <c r="G70" s="5"/>
      <c r="H70" s="5">
        <v>500000</v>
      </c>
      <c r="I70" s="5">
        <f t="shared" si="14"/>
        <v>377600</v>
      </c>
      <c r="J70" s="5"/>
      <c r="K70" s="5">
        <v>0</v>
      </c>
      <c r="L70" s="5">
        <f t="shared" si="15"/>
        <v>800000</v>
      </c>
    </row>
    <row r="71" spans="2:12" ht="12.75">
      <c r="B71" s="4" t="s">
        <v>4</v>
      </c>
      <c r="C71" s="31">
        <v>0</v>
      </c>
      <c r="D71" s="31">
        <v>0</v>
      </c>
      <c r="E71" s="31">
        <v>0</v>
      </c>
      <c r="G71" s="5"/>
      <c r="H71" s="5"/>
      <c r="I71" s="5">
        <f t="shared" si="14"/>
        <v>377600</v>
      </c>
      <c r="J71" s="5"/>
      <c r="K71" s="5">
        <v>500000</v>
      </c>
      <c r="L71" s="5">
        <f t="shared" si="15"/>
        <v>300000</v>
      </c>
    </row>
    <row r="72" spans="1:12" ht="12.75">
      <c r="A72" s="8"/>
      <c r="B72" s="4" t="s">
        <v>6</v>
      </c>
      <c r="C72" s="31">
        <v>0</v>
      </c>
      <c r="D72" s="31">
        <v>0</v>
      </c>
      <c r="E72" s="31">
        <v>0</v>
      </c>
      <c r="G72" s="5"/>
      <c r="H72" s="5"/>
      <c r="I72" s="5">
        <f t="shared" si="14"/>
        <v>377600</v>
      </c>
      <c r="J72" s="5"/>
      <c r="K72" s="5"/>
      <c r="L72" s="5">
        <f t="shared" si="15"/>
        <v>300000</v>
      </c>
    </row>
    <row r="73" spans="1:12" ht="12.75">
      <c r="A73" s="8"/>
      <c r="B73" s="4" t="s">
        <v>7</v>
      </c>
      <c r="C73" s="31">
        <v>0</v>
      </c>
      <c r="D73" s="31">
        <v>0</v>
      </c>
      <c r="E73" s="31">
        <v>0</v>
      </c>
      <c r="G73" s="5"/>
      <c r="H73" s="5"/>
      <c r="I73" s="5">
        <f t="shared" si="14"/>
        <v>377600</v>
      </c>
      <c r="J73" s="5"/>
      <c r="K73" s="5"/>
      <c r="L73" s="5">
        <f t="shared" si="15"/>
        <v>300000</v>
      </c>
    </row>
    <row r="74" spans="1:12" ht="12.75">
      <c r="A74" s="8"/>
      <c r="B74" s="4" t="s">
        <v>8</v>
      </c>
      <c r="C74" s="31">
        <v>0</v>
      </c>
      <c r="D74" s="31">
        <v>0</v>
      </c>
      <c r="E74" s="31">
        <v>0</v>
      </c>
      <c r="G74" s="5"/>
      <c r="H74" s="5"/>
      <c r="I74" s="5">
        <f t="shared" si="14"/>
        <v>377600</v>
      </c>
      <c r="J74" s="5"/>
      <c r="K74" s="5"/>
      <c r="L74" s="5">
        <f t="shared" si="15"/>
        <v>300000</v>
      </c>
    </row>
    <row r="75" spans="1:12" ht="12.75">
      <c r="A75" s="8"/>
      <c r="B75" s="7" t="s">
        <v>9</v>
      </c>
      <c r="C75" s="32">
        <v>0</v>
      </c>
      <c r="D75" s="32">
        <v>360000</v>
      </c>
      <c r="E75" s="32">
        <v>0</v>
      </c>
      <c r="G75" s="9">
        <f aca="true" t="shared" si="16" ref="G75:L75">SUM(G74)</f>
        <v>0</v>
      </c>
      <c r="H75" s="9">
        <f>SUM(H70:H74)</f>
        <v>500000</v>
      </c>
      <c r="I75" s="9">
        <f t="shared" si="16"/>
        <v>377600</v>
      </c>
      <c r="J75" s="9">
        <f t="shared" si="16"/>
        <v>0</v>
      </c>
      <c r="K75" s="9">
        <f>SUM(K71:K74)</f>
        <v>500000</v>
      </c>
      <c r="L75" s="9">
        <f t="shared" si="16"/>
        <v>300000</v>
      </c>
    </row>
    <row r="76" spans="1:12" ht="12.75">
      <c r="A76" s="7">
        <v>2016</v>
      </c>
      <c r="B76" s="4" t="s">
        <v>0</v>
      </c>
      <c r="C76" s="31">
        <v>0</v>
      </c>
      <c r="D76" s="31">
        <v>0</v>
      </c>
      <c r="E76" s="31">
        <v>0</v>
      </c>
      <c r="G76" s="5"/>
      <c r="H76" s="5"/>
      <c r="I76" s="5">
        <f t="shared" si="14"/>
        <v>377600</v>
      </c>
      <c r="J76" s="5"/>
      <c r="K76" s="5"/>
      <c r="L76" s="5">
        <f t="shared" si="15"/>
        <v>300000</v>
      </c>
    </row>
    <row r="77" spans="1:12" ht="12.75">
      <c r="A77" s="15"/>
      <c r="B77" s="4" t="s">
        <v>1</v>
      </c>
      <c r="C77" s="31">
        <v>0</v>
      </c>
      <c r="D77" s="31">
        <v>0</v>
      </c>
      <c r="E77" s="31">
        <v>0</v>
      </c>
      <c r="G77" s="5"/>
      <c r="H77" s="5"/>
      <c r="I77" s="5">
        <f t="shared" si="14"/>
        <v>377600</v>
      </c>
      <c r="J77" s="5"/>
      <c r="K77" s="5">
        <v>300000</v>
      </c>
      <c r="L77" s="5">
        <f t="shared" si="15"/>
        <v>0</v>
      </c>
    </row>
    <row r="78" spans="2:12" ht="12.75">
      <c r="B78" s="4" t="s">
        <v>2</v>
      </c>
      <c r="C78" s="31">
        <v>0</v>
      </c>
      <c r="D78" s="31">
        <v>0</v>
      </c>
      <c r="E78" s="31">
        <v>0</v>
      </c>
      <c r="G78" s="5"/>
      <c r="H78" s="5">
        <v>377600</v>
      </c>
      <c r="I78" s="5">
        <f t="shared" si="14"/>
        <v>0</v>
      </c>
      <c r="J78" s="5"/>
      <c r="K78" s="5"/>
      <c r="L78" s="5">
        <f t="shared" si="15"/>
        <v>0</v>
      </c>
    </row>
    <row r="79" spans="2:12" ht="12.75">
      <c r="B79" s="4" t="s">
        <v>4</v>
      </c>
      <c r="C79" s="31">
        <v>0</v>
      </c>
      <c r="D79" s="31">
        <v>0</v>
      </c>
      <c r="E79" s="31">
        <v>0</v>
      </c>
      <c r="G79" s="5"/>
      <c r="H79" s="5"/>
      <c r="I79" s="5">
        <f t="shared" si="14"/>
        <v>0</v>
      </c>
      <c r="J79" s="5"/>
      <c r="K79" s="5"/>
      <c r="L79" s="5">
        <f t="shared" si="15"/>
        <v>0</v>
      </c>
    </row>
    <row r="80" spans="1:12" ht="12.75">
      <c r="A80" s="8"/>
      <c r="B80" s="4" t="s">
        <v>6</v>
      </c>
      <c r="C80" s="31">
        <v>0</v>
      </c>
      <c r="D80" s="31">
        <v>0</v>
      </c>
      <c r="E80" s="31">
        <v>0</v>
      </c>
      <c r="G80" s="5"/>
      <c r="H80" s="5"/>
      <c r="I80" s="5">
        <f t="shared" si="14"/>
        <v>0</v>
      </c>
      <c r="J80" s="5"/>
      <c r="K80" s="5"/>
      <c r="L80" s="5">
        <f t="shared" si="15"/>
        <v>0</v>
      </c>
    </row>
    <row r="81" spans="1:12" ht="12.75">
      <c r="A81" s="8"/>
      <c r="B81" s="4" t="s">
        <v>7</v>
      </c>
      <c r="C81" s="31">
        <v>0</v>
      </c>
      <c r="D81" s="31">
        <v>0</v>
      </c>
      <c r="E81" s="31">
        <v>0</v>
      </c>
      <c r="G81" s="5"/>
      <c r="H81" s="5"/>
      <c r="I81" s="5">
        <f t="shared" si="14"/>
        <v>0</v>
      </c>
      <c r="J81" s="5"/>
      <c r="K81" s="5"/>
      <c r="L81" s="5">
        <f t="shared" si="15"/>
        <v>0</v>
      </c>
    </row>
    <row r="82" spans="1:12" ht="12.75">
      <c r="A82" s="8"/>
      <c r="B82" s="4" t="s">
        <v>8</v>
      </c>
      <c r="C82" s="31">
        <v>0</v>
      </c>
      <c r="D82" s="31">
        <v>0</v>
      </c>
      <c r="E82" s="31">
        <v>0</v>
      </c>
      <c r="G82" s="5"/>
      <c r="H82" s="5"/>
      <c r="I82" s="5">
        <f t="shared" si="14"/>
        <v>0</v>
      </c>
      <c r="J82" s="5"/>
      <c r="K82" s="5"/>
      <c r="L82" s="5">
        <f t="shared" si="15"/>
        <v>0</v>
      </c>
    </row>
    <row r="83" spans="1:12" ht="12.75">
      <c r="A83" s="8"/>
      <c r="B83" s="7" t="s">
        <v>9</v>
      </c>
      <c r="C83" s="32">
        <v>0</v>
      </c>
      <c r="D83" s="32">
        <v>0</v>
      </c>
      <c r="E83" s="32">
        <v>0</v>
      </c>
      <c r="G83" s="35"/>
      <c r="H83" s="35">
        <f>SUM(H78:H82)</f>
        <v>377600</v>
      </c>
      <c r="I83" s="35">
        <f>SUM(I78:I82)</f>
        <v>0</v>
      </c>
      <c r="J83" s="35">
        <f>SUM(J78:J82)</f>
        <v>0</v>
      </c>
      <c r="K83" s="35">
        <f>SUM(K77)</f>
        <v>300000</v>
      </c>
      <c r="L83" s="35">
        <f>SUM(L78:L82)</f>
        <v>0</v>
      </c>
    </row>
    <row r="86" spans="8:11" ht="12.75">
      <c r="H86" s="2">
        <f>SUM(H83,H75,H67,H59,H50,H41,H31,H21)</f>
        <v>3477600</v>
      </c>
      <c r="K86" s="2">
        <f>SUM(K83,K75,K67,K59,K50,K41,K31,K21)</f>
        <v>3000000</v>
      </c>
    </row>
  </sheetData>
  <mergeCells count="5">
    <mergeCell ref="A1:A2"/>
    <mergeCell ref="B1:B2"/>
    <mergeCell ref="G1:I1"/>
    <mergeCell ref="J1:L1"/>
    <mergeCell ref="C1:E1"/>
  </mergeCells>
  <printOptions/>
  <pageMargins left="0.75" right="0.75" top="0.35" bottom="0.32" header="0.25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4"/>
  <sheetViews>
    <sheetView workbookViewId="0" topLeftCell="A1">
      <selection activeCell="K24" sqref="K23:L24"/>
    </sheetView>
  </sheetViews>
  <sheetFormatPr defaultColWidth="9.00390625" defaultRowHeight="12.75"/>
  <cols>
    <col min="1" max="2" width="9.125" style="3" customWidth="1"/>
    <col min="3" max="5" width="9.125" style="2" customWidth="1"/>
    <col min="6" max="6" width="2.75390625" style="0" customWidth="1"/>
    <col min="7" max="8" width="11.75390625" style="27" bestFit="1" customWidth="1"/>
    <col min="9" max="9" width="2.375" style="0" customWidth="1"/>
    <col min="10" max="10" width="12.125" style="27" customWidth="1"/>
  </cols>
  <sheetData>
    <row r="1" spans="1:10" ht="12.75">
      <c r="A1" s="52" t="s">
        <v>11</v>
      </c>
      <c r="B1" s="52" t="s">
        <v>10</v>
      </c>
      <c r="C1" s="50" t="s">
        <v>15</v>
      </c>
      <c r="D1" s="50"/>
      <c r="E1" s="51"/>
      <c r="G1" s="54" t="s">
        <v>16</v>
      </c>
      <c r="H1" s="54"/>
      <c r="J1" s="23" t="s">
        <v>17</v>
      </c>
    </row>
    <row r="2" spans="1:10" ht="22.5">
      <c r="A2" s="53"/>
      <c r="B2" s="53"/>
      <c r="C2" s="17" t="s">
        <v>14</v>
      </c>
      <c r="D2" s="17" t="s">
        <v>12</v>
      </c>
      <c r="E2" s="17" t="s">
        <v>13</v>
      </c>
      <c r="G2" s="23">
        <v>3223600</v>
      </c>
      <c r="H2" s="23">
        <v>5000000</v>
      </c>
      <c r="J2" s="24"/>
    </row>
    <row r="3" spans="1:10" ht="12.75">
      <c r="A3" s="18">
        <v>2008</v>
      </c>
      <c r="B3" s="19" t="s">
        <v>0</v>
      </c>
      <c r="C3" s="16">
        <v>0</v>
      </c>
      <c r="D3" s="16">
        <v>400000</v>
      </c>
      <c r="E3" s="16">
        <v>15110371</v>
      </c>
      <c r="G3" s="25"/>
      <c r="H3" s="25"/>
      <c r="J3" s="25">
        <f>SUM(D3+G3+H3)</f>
        <v>400000</v>
      </c>
    </row>
    <row r="4" spans="1:10" ht="12.75">
      <c r="A4" s="20"/>
      <c r="B4" s="19" t="s">
        <v>1</v>
      </c>
      <c r="C4" s="16">
        <v>0</v>
      </c>
      <c r="D4" s="16">
        <v>204000</v>
      </c>
      <c r="E4" s="16">
        <v>14906371</v>
      </c>
      <c r="G4" s="25"/>
      <c r="H4" s="25"/>
      <c r="J4" s="25">
        <f aca="true" t="shared" si="0" ref="J4:J67">SUM(D4+G4+H4)</f>
        <v>204000</v>
      </c>
    </row>
    <row r="5" spans="1:10" ht="12.75">
      <c r="A5" s="20"/>
      <c r="B5" s="19" t="s">
        <v>2</v>
      </c>
      <c r="C5" s="16"/>
      <c r="D5" s="16">
        <v>0</v>
      </c>
      <c r="E5" s="16">
        <v>14906371</v>
      </c>
      <c r="G5" s="25">
        <v>123600</v>
      </c>
      <c r="H5" s="25"/>
      <c r="J5" s="25">
        <f t="shared" si="0"/>
        <v>123600</v>
      </c>
    </row>
    <row r="6" spans="1:10" ht="12.75">
      <c r="A6" s="20"/>
      <c r="B6" s="19" t="s">
        <v>3</v>
      </c>
      <c r="C6" s="16">
        <v>0</v>
      </c>
      <c r="D6" s="16">
        <v>350000</v>
      </c>
      <c r="E6" s="16">
        <v>14556371</v>
      </c>
      <c r="G6" s="25"/>
      <c r="H6" s="25"/>
      <c r="J6" s="25">
        <f t="shared" si="0"/>
        <v>350000</v>
      </c>
    </row>
    <row r="7" spans="1:10" ht="12.75">
      <c r="A7" s="20"/>
      <c r="B7" s="19" t="s">
        <v>4</v>
      </c>
      <c r="C7" s="16">
        <v>0</v>
      </c>
      <c r="D7" s="16">
        <v>150000</v>
      </c>
      <c r="E7" s="16">
        <v>14406371</v>
      </c>
      <c r="G7" s="25"/>
      <c r="H7" s="25"/>
      <c r="J7" s="25">
        <f t="shared" si="0"/>
        <v>150000</v>
      </c>
    </row>
    <row r="8" spans="1:10" ht="12.75">
      <c r="A8" s="20"/>
      <c r="B8" s="19" t="s">
        <v>6</v>
      </c>
      <c r="C8" s="16">
        <v>0</v>
      </c>
      <c r="D8" s="16">
        <v>150000</v>
      </c>
      <c r="E8" s="16">
        <v>14256371</v>
      </c>
      <c r="G8" s="25"/>
      <c r="H8" s="25">
        <v>200000</v>
      </c>
      <c r="J8" s="25">
        <f t="shared" si="0"/>
        <v>350000</v>
      </c>
    </row>
    <row r="9" spans="1:10" ht="12.75">
      <c r="A9" s="20"/>
      <c r="B9" s="19" t="s">
        <v>7</v>
      </c>
      <c r="C9" s="16">
        <v>0</v>
      </c>
      <c r="D9" s="16">
        <v>204000</v>
      </c>
      <c r="E9" s="16">
        <v>14052371</v>
      </c>
      <c r="G9" s="25"/>
      <c r="H9" s="25"/>
      <c r="J9" s="25">
        <f t="shared" si="0"/>
        <v>204000</v>
      </c>
    </row>
    <row r="10" spans="1:10" ht="12.75">
      <c r="A10" s="20"/>
      <c r="B10" s="18" t="s">
        <v>9</v>
      </c>
      <c r="C10" s="21">
        <v>0</v>
      </c>
      <c r="D10" s="21">
        <v>1458000</v>
      </c>
      <c r="E10" s="21">
        <v>14052371</v>
      </c>
      <c r="G10" s="26">
        <f>SUM(G3:G9)</f>
        <v>123600</v>
      </c>
      <c r="H10" s="26">
        <f>SUM(H3:H9)</f>
        <v>200000</v>
      </c>
      <c r="J10" s="26">
        <f t="shared" si="0"/>
        <v>1781600</v>
      </c>
    </row>
    <row r="11" spans="1:10" ht="12.75">
      <c r="A11" s="18">
        <v>2009</v>
      </c>
      <c r="B11" s="19" t="s">
        <v>0</v>
      </c>
      <c r="C11" s="16">
        <v>0</v>
      </c>
      <c r="D11" s="16">
        <v>300000</v>
      </c>
      <c r="E11" s="16">
        <v>13752371</v>
      </c>
      <c r="G11" s="25"/>
      <c r="H11" s="25"/>
      <c r="J11" s="25">
        <f t="shared" si="0"/>
        <v>300000</v>
      </c>
    </row>
    <row r="12" spans="1:10" ht="12.75">
      <c r="A12" s="18"/>
      <c r="B12" s="19" t="s">
        <v>1</v>
      </c>
      <c r="C12" s="16">
        <v>0</v>
      </c>
      <c r="D12" s="16">
        <v>655000</v>
      </c>
      <c r="E12" s="16">
        <v>13097371</v>
      </c>
      <c r="G12" s="25"/>
      <c r="H12" s="25"/>
      <c r="J12" s="25">
        <f t="shared" si="0"/>
        <v>655000</v>
      </c>
    </row>
    <row r="13" spans="1:10" ht="12.75">
      <c r="A13" s="20"/>
      <c r="B13" s="19" t="s">
        <v>2</v>
      </c>
      <c r="C13" s="16">
        <v>0</v>
      </c>
      <c r="D13" s="16">
        <v>150000</v>
      </c>
      <c r="E13" s="16">
        <v>12947371</v>
      </c>
      <c r="G13" s="25">
        <v>120000</v>
      </c>
      <c r="H13" s="25"/>
      <c r="J13" s="25">
        <f t="shared" si="0"/>
        <v>270000</v>
      </c>
    </row>
    <row r="14" spans="1:10" ht="12.75">
      <c r="A14" s="20"/>
      <c r="B14" s="19" t="s">
        <v>3</v>
      </c>
      <c r="C14" s="16">
        <v>0</v>
      </c>
      <c r="D14" s="16">
        <v>300000</v>
      </c>
      <c r="E14" s="16">
        <v>12647371</v>
      </c>
      <c r="G14" s="25"/>
      <c r="H14" s="25"/>
      <c r="J14" s="25">
        <f t="shared" si="0"/>
        <v>300000</v>
      </c>
    </row>
    <row r="15" spans="1:10" ht="12.75">
      <c r="A15" s="20"/>
      <c r="B15" s="19" t="s">
        <v>4</v>
      </c>
      <c r="C15" s="16">
        <v>0</v>
      </c>
      <c r="D15" s="16">
        <v>400000</v>
      </c>
      <c r="E15" s="16">
        <v>12247371</v>
      </c>
      <c r="G15" s="25"/>
      <c r="H15" s="25"/>
      <c r="J15" s="25">
        <f t="shared" si="0"/>
        <v>400000</v>
      </c>
    </row>
    <row r="16" spans="1:10" ht="12.75">
      <c r="A16" s="20"/>
      <c r="B16" s="19" t="s">
        <v>5</v>
      </c>
      <c r="C16" s="16"/>
      <c r="D16" s="16">
        <v>0</v>
      </c>
      <c r="E16" s="16">
        <f>SUM(E15)</f>
        <v>12247371</v>
      </c>
      <c r="G16" s="25">
        <v>120000</v>
      </c>
      <c r="H16" s="25">
        <v>300000</v>
      </c>
      <c r="J16" s="25">
        <f t="shared" si="0"/>
        <v>420000</v>
      </c>
    </row>
    <row r="17" spans="1:10" ht="12.75">
      <c r="A17" s="20"/>
      <c r="B17" s="19" t="s">
        <v>6</v>
      </c>
      <c r="C17" s="16">
        <v>0</v>
      </c>
      <c r="D17" s="16">
        <v>100000</v>
      </c>
      <c r="E17" s="16">
        <v>12147371</v>
      </c>
      <c r="G17" s="25"/>
      <c r="H17" s="25">
        <v>300000</v>
      </c>
      <c r="J17" s="25">
        <f t="shared" si="0"/>
        <v>400000</v>
      </c>
    </row>
    <row r="18" spans="1:10" ht="12.75">
      <c r="A18" s="20"/>
      <c r="B18" s="19" t="s">
        <v>7</v>
      </c>
      <c r="C18" s="16">
        <v>0</v>
      </c>
      <c r="D18" s="16">
        <v>655000</v>
      </c>
      <c r="E18" s="16">
        <v>11492371</v>
      </c>
      <c r="G18" s="25"/>
      <c r="H18" s="25"/>
      <c r="J18" s="25">
        <f t="shared" si="0"/>
        <v>655000</v>
      </c>
    </row>
    <row r="19" spans="1:10" ht="12.75">
      <c r="A19" s="20"/>
      <c r="B19" s="19" t="s">
        <v>8</v>
      </c>
      <c r="C19" s="16">
        <v>0</v>
      </c>
      <c r="D19" s="16">
        <v>300000</v>
      </c>
      <c r="E19" s="16">
        <v>11192371</v>
      </c>
      <c r="G19" s="25"/>
      <c r="H19" s="25"/>
      <c r="J19" s="25">
        <f t="shared" si="0"/>
        <v>300000</v>
      </c>
    </row>
    <row r="20" spans="1:10" ht="12.75">
      <c r="A20" s="20"/>
      <c r="B20" s="18" t="s">
        <v>9</v>
      </c>
      <c r="C20" s="21">
        <v>0</v>
      </c>
      <c r="D20" s="21">
        <v>2860000</v>
      </c>
      <c r="E20" s="21">
        <v>11192371</v>
      </c>
      <c r="G20" s="26">
        <f>SUM(G11:G19)</f>
        <v>240000</v>
      </c>
      <c r="H20" s="26">
        <f>SUM(H11:H19)</f>
        <v>600000</v>
      </c>
      <c r="J20" s="26">
        <f t="shared" si="0"/>
        <v>3700000</v>
      </c>
    </row>
    <row r="21" spans="1:10" ht="12.75">
      <c r="A21" s="18">
        <v>2010</v>
      </c>
      <c r="B21" s="19" t="s">
        <v>0</v>
      </c>
      <c r="C21" s="16">
        <v>0</v>
      </c>
      <c r="D21" s="16">
        <v>300000</v>
      </c>
      <c r="E21" s="16">
        <v>10892371</v>
      </c>
      <c r="G21" s="25"/>
      <c r="H21" s="25"/>
      <c r="J21" s="25">
        <f t="shared" si="0"/>
        <v>300000</v>
      </c>
    </row>
    <row r="22" spans="1:10" ht="12.75">
      <c r="A22" s="22"/>
      <c r="B22" s="19" t="s">
        <v>1</v>
      </c>
      <c r="C22" s="16">
        <v>0</v>
      </c>
      <c r="D22" s="16">
        <v>655000</v>
      </c>
      <c r="E22" s="16">
        <v>10237371</v>
      </c>
      <c r="G22" s="25"/>
      <c r="H22" s="25"/>
      <c r="J22" s="25">
        <f t="shared" si="0"/>
        <v>655000</v>
      </c>
    </row>
    <row r="23" spans="1:10" ht="12.75">
      <c r="A23" s="20"/>
      <c r="B23" s="19" t="s">
        <v>2</v>
      </c>
      <c r="C23" s="16">
        <v>0</v>
      </c>
      <c r="D23" s="16">
        <v>220000</v>
      </c>
      <c r="E23" s="16">
        <v>10017371</v>
      </c>
      <c r="G23" s="25">
        <v>125000</v>
      </c>
      <c r="H23" s="25"/>
      <c r="J23" s="25">
        <f t="shared" si="0"/>
        <v>345000</v>
      </c>
    </row>
    <row r="24" spans="1:10" ht="12.75">
      <c r="A24" s="20"/>
      <c r="B24" s="19" t="s">
        <v>3</v>
      </c>
      <c r="C24" s="16">
        <v>0</v>
      </c>
      <c r="D24" s="16">
        <v>300000</v>
      </c>
      <c r="E24" s="16">
        <v>9717371</v>
      </c>
      <c r="G24" s="25"/>
      <c r="H24" s="25"/>
      <c r="J24" s="25">
        <f t="shared" si="0"/>
        <v>300000</v>
      </c>
    </row>
    <row r="25" spans="1:10" ht="12.75">
      <c r="A25" s="20"/>
      <c r="B25" s="19" t="s">
        <v>4</v>
      </c>
      <c r="C25" s="16">
        <v>0</v>
      </c>
      <c r="D25" s="16">
        <v>400000</v>
      </c>
      <c r="E25" s="16">
        <v>9317371</v>
      </c>
      <c r="G25" s="25"/>
      <c r="H25" s="25"/>
      <c r="J25" s="25">
        <f t="shared" si="0"/>
        <v>400000</v>
      </c>
    </row>
    <row r="26" spans="1:10" ht="12.75">
      <c r="A26" s="20"/>
      <c r="B26" s="19" t="s">
        <v>5</v>
      </c>
      <c r="C26" s="16"/>
      <c r="D26" s="16">
        <v>0</v>
      </c>
      <c r="E26" s="16">
        <f>SUM(E25)</f>
        <v>9317371</v>
      </c>
      <c r="G26" s="25">
        <v>125000</v>
      </c>
      <c r="H26" s="25">
        <v>200000</v>
      </c>
      <c r="J26" s="25">
        <f t="shared" si="0"/>
        <v>325000</v>
      </c>
    </row>
    <row r="27" spans="1:10" ht="12.75">
      <c r="A27" s="20"/>
      <c r="B27" s="19" t="s">
        <v>6</v>
      </c>
      <c r="C27" s="16">
        <v>0</v>
      </c>
      <c r="D27" s="16">
        <v>220000</v>
      </c>
      <c r="E27" s="16">
        <v>9097371</v>
      </c>
      <c r="G27" s="25"/>
      <c r="H27" s="25">
        <v>200000</v>
      </c>
      <c r="J27" s="25">
        <f t="shared" si="0"/>
        <v>420000</v>
      </c>
    </row>
    <row r="28" spans="1:10" ht="12.75">
      <c r="A28" s="20"/>
      <c r="B28" s="19" t="s">
        <v>7</v>
      </c>
      <c r="C28" s="16">
        <v>0</v>
      </c>
      <c r="D28" s="16">
        <v>655000</v>
      </c>
      <c r="E28" s="16">
        <v>8442371</v>
      </c>
      <c r="G28" s="25"/>
      <c r="H28" s="25"/>
      <c r="J28" s="25">
        <f t="shared" si="0"/>
        <v>655000</v>
      </c>
    </row>
    <row r="29" spans="1:10" ht="12.75">
      <c r="A29" s="20"/>
      <c r="B29" s="19" t="s">
        <v>8</v>
      </c>
      <c r="C29" s="16">
        <v>0</v>
      </c>
      <c r="D29" s="16">
        <v>300000</v>
      </c>
      <c r="E29" s="16">
        <v>8142371</v>
      </c>
      <c r="G29" s="25"/>
      <c r="H29" s="25"/>
      <c r="J29" s="25">
        <f t="shared" si="0"/>
        <v>300000</v>
      </c>
    </row>
    <row r="30" spans="1:10" ht="12.75">
      <c r="A30" s="20"/>
      <c r="B30" s="18" t="s">
        <v>9</v>
      </c>
      <c r="C30" s="21">
        <v>0</v>
      </c>
      <c r="D30" s="21">
        <v>3050000</v>
      </c>
      <c r="E30" s="21">
        <v>8142371</v>
      </c>
      <c r="G30" s="26">
        <f>SUM(G21:G29)</f>
        <v>250000</v>
      </c>
      <c r="H30" s="26">
        <f>SUM(H21:H29)</f>
        <v>400000</v>
      </c>
      <c r="J30" s="26">
        <f t="shared" si="0"/>
        <v>3700000</v>
      </c>
    </row>
    <row r="31" spans="1:10" ht="12.75">
      <c r="A31" s="18">
        <v>2011</v>
      </c>
      <c r="B31" s="19" t="s">
        <v>0</v>
      </c>
      <c r="C31" s="16">
        <v>0</v>
      </c>
      <c r="D31" s="16">
        <v>300000</v>
      </c>
      <c r="E31" s="16">
        <v>7842371</v>
      </c>
      <c r="G31" s="25"/>
      <c r="H31" s="25"/>
      <c r="J31" s="25">
        <f t="shared" si="0"/>
        <v>300000</v>
      </c>
    </row>
    <row r="32" spans="1:10" ht="12.75">
      <c r="A32" s="18"/>
      <c r="B32" s="19" t="s">
        <v>1</v>
      </c>
      <c r="C32" s="16">
        <v>0</v>
      </c>
      <c r="D32" s="16">
        <v>450000</v>
      </c>
      <c r="E32" s="16">
        <v>7392371</v>
      </c>
      <c r="G32" s="25"/>
      <c r="H32" s="25"/>
      <c r="J32" s="25">
        <f t="shared" si="0"/>
        <v>450000</v>
      </c>
    </row>
    <row r="33" spans="1:10" ht="12.75">
      <c r="A33" s="22"/>
      <c r="B33" s="19" t="s">
        <v>2</v>
      </c>
      <c r="C33" s="16">
        <v>0</v>
      </c>
      <c r="D33" s="16">
        <v>250000</v>
      </c>
      <c r="E33" s="16">
        <v>7142371</v>
      </c>
      <c r="G33" s="25">
        <v>225000</v>
      </c>
      <c r="H33" s="25"/>
      <c r="J33" s="25">
        <f t="shared" si="0"/>
        <v>475000</v>
      </c>
    </row>
    <row r="34" spans="1:10" ht="12.75">
      <c r="A34" s="22"/>
      <c r="B34" s="19" t="s">
        <v>3</v>
      </c>
      <c r="C34" s="16">
        <v>0</v>
      </c>
      <c r="D34" s="16">
        <v>300000</v>
      </c>
      <c r="E34" s="16">
        <v>6842371</v>
      </c>
      <c r="G34" s="25"/>
      <c r="H34" s="25"/>
      <c r="J34" s="25">
        <f t="shared" si="0"/>
        <v>300000</v>
      </c>
    </row>
    <row r="35" spans="1:10" ht="12.75">
      <c r="A35" s="22"/>
      <c r="B35" s="19" t="s">
        <v>4</v>
      </c>
      <c r="C35" s="16">
        <v>0</v>
      </c>
      <c r="D35" s="16">
        <v>450000</v>
      </c>
      <c r="E35" s="16">
        <v>6392371</v>
      </c>
      <c r="G35" s="25"/>
      <c r="H35" s="25"/>
      <c r="J35" s="25">
        <f t="shared" si="0"/>
        <v>450000</v>
      </c>
    </row>
    <row r="36" spans="1:10" ht="12.75">
      <c r="A36" s="22"/>
      <c r="B36" s="19" t="s">
        <v>5</v>
      </c>
      <c r="C36" s="16"/>
      <c r="D36" s="16">
        <v>0</v>
      </c>
      <c r="E36" s="16">
        <f>SUM(E35)</f>
        <v>6392371</v>
      </c>
      <c r="G36" s="25">
        <v>225000</v>
      </c>
      <c r="H36" s="25">
        <v>200000</v>
      </c>
      <c r="J36" s="25">
        <f t="shared" si="0"/>
        <v>425000</v>
      </c>
    </row>
    <row r="37" spans="1:10" ht="12.75">
      <c r="A37" s="20"/>
      <c r="B37" s="19" t="s">
        <v>6</v>
      </c>
      <c r="C37" s="16">
        <v>0</v>
      </c>
      <c r="D37" s="16">
        <v>250000</v>
      </c>
      <c r="E37" s="16">
        <v>6142371</v>
      </c>
      <c r="G37" s="25"/>
      <c r="H37" s="25">
        <v>200000</v>
      </c>
      <c r="J37" s="25">
        <f t="shared" si="0"/>
        <v>450000</v>
      </c>
    </row>
    <row r="38" spans="1:10" ht="12.75">
      <c r="A38" s="20"/>
      <c r="B38" s="19" t="s">
        <v>7</v>
      </c>
      <c r="C38" s="16">
        <v>0</v>
      </c>
      <c r="D38" s="16">
        <v>450000</v>
      </c>
      <c r="E38" s="16">
        <v>5692371</v>
      </c>
      <c r="G38" s="25"/>
      <c r="H38" s="25"/>
      <c r="J38" s="25">
        <f t="shared" si="0"/>
        <v>450000</v>
      </c>
    </row>
    <row r="39" spans="1:10" ht="12.75">
      <c r="A39" s="20"/>
      <c r="B39" s="19" t="s">
        <v>8</v>
      </c>
      <c r="C39" s="16">
        <v>0</v>
      </c>
      <c r="D39" s="16">
        <v>300000</v>
      </c>
      <c r="E39" s="16">
        <v>5392371</v>
      </c>
      <c r="G39" s="25"/>
      <c r="H39" s="25">
        <v>100000</v>
      </c>
      <c r="J39" s="25">
        <f t="shared" si="0"/>
        <v>400000</v>
      </c>
    </row>
    <row r="40" spans="1:10" ht="12.75">
      <c r="A40" s="20"/>
      <c r="B40" s="18" t="s">
        <v>9</v>
      </c>
      <c r="C40" s="21">
        <v>0</v>
      </c>
      <c r="D40" s="21">
        <v>2750000</v>
      </c>
      <c r="E40" s="21">
        <v>5392371</v>
      </c>
      <c r="G40" s="26">
        <f>SUM(G31:G39)</f>
        <v>450000</v>
      </c>
      <c r="H40" s="26">
        <f>SUM(H31:H39)</f>
        <v>500000</v>
      </c>
      <c r="J40" s="26">
        <f t="shared" si="0"/>
        <v>3700000</v>
      </c>
    </row>
    <row r="41" spans="1:10" ht="12.75">
      <c r="A41" s="18">
        <v>2012</v>
      </c>
      <c r="B41" s="19" t="s">
        <v>0</v>
      </c>
      <c r="C41" s="16">
        <v>0</v>
      </c>
      <c r="D41" s="16">
        <v>300000</v>
      </c>
      <c r="E41" s="16">
        <v>5092371</v>
      </c>
      <c r="G41" s="25"/>
      <c r="H41" s="25"/>
      <c r="J41" s="25">
        <f t="shared" si="0"/>
        <v>300000</v>
      </c>
    </row>
    <row r="42" spans="1:10" ht="12.75">
      <c r="A42" s="18"/>
      <c r="B42" s="19" t="s">
        <v>1</v>
      </c>
      <c r="C42" s="16">
        <v>0</v>
      </c>
      <c r="D42" s="16">
        <v>450000</v>
      </c>
      <c r="E42" s="16">
        <v>4642371</v>
      </c>
      <c r="G42" s="25"/>
      <c r="H42" s="25"/>
      <c r="J42" s="25">
        <f t="shared" si="0"/>
        <v>450000</v>
      </c>
    </row>
    <row r="43" spans="1:10" ht="12.75">
      <c r="A43" s="22"/>
      <c r="B43" s="19" t="s">
        <v>2</v>
      </c>
      <c r="C43" s="16">
        <v>0</v>
      </c>
      <c r="D43" s="16">
        <v>250000</v>
      </c>
      <c r="E43" s="16">
        <v>4392371</v>
      </c>
      <c r="G43" s="25">
        <v>200000</v>
      </c>
      <c r="H43" s="25"/>
      <c r="J43" s="25">
        <f t="shared" si="0"/>
        <v>450000</v>
      </c>
    </row>
    <row r="44" spans="1:10" ht="12.75">
      <c r="A44" s="22"/>
      <c r="B44" s="19" t="s">
        <v>3</v>
      </c>
      <c r="C44" s="16">
        <v>0</v>
      </c>
      <c r="D44" s="16">
        <v>550000</v>
      </c>
      <c r="E44" s="16">
        <v>3842371</v>
      </c>
      <c r="G44" s="25"/>
      <c r="H44" s="25"/>
      <c r="J44" s="25">
        <f t="shared" si="0"/>
        <v>550000</v>
      </c>
    </row>
    <row r="45" spans="1:10" ht="12.75">
      <c r="A45" s="22"/>
      <c r="B45" s="19" t="s">
        <v>4</v>
      </c>
      <c r="C45" s="16">
        <v>0</v>
      </c>
      <c r="D45" s="16">
        <v>450000</v>
      </c>
      <c r="E45" s="16">
        <v>3392371</v>
      </c>
      <c r="G45" s="25"/>
      <c r="H45" s="25"/>
      <c r="J45" s="25">
        <f t="shared" si="0"/>
        <v>450000</v>
      </c>
    </row>
    <row r="46" spans="1:10" ht="12.75">
      <c r="A46" s="20"/>
      <c r="B46" s="19" t="s">
        <v>6</v>
      </c>
      <c r="C46" s="16">
        <v>0</v>
      </c>
      <c r="D46" s="16">
        <v>250000</v>
      </c>
      <c r="E46" s="16">
        <v>3142371</v>
      </c>
      <c r="G46" s="25"/>
      <c r="H46" s="25">
        <v>200000</v>
      </c>
      <c r="J46" s="25">
        <f t="shared" si="0"/>
        <v>450000</v>
      </c>
    </row>
    <row r="47" spans="1:10" ht="12.75">
      <c r="A47" s="20"/>
      <c r="B47" s="19" t="s">
        <v>7</v>
      </c>
      <c r="C47" s="16">
        <v>0</v>
      </c>
      <c r="D47" s="16">
        <v>450000</v>
      </c>
      <c r="E47" s="16">
        <v>2692371</v>
      </c>
      <c r="G47" s="25">
        <v>200000</v>
      </c>
      <c r="H47" s="25"/>
      <c r="J47" s="25">
        <f t="shared" si="0"/>
        <v>650000</v>
      </c>
    </row>
    <row r="48" spans="1:10" ht="12.75">
      <c r="A48" s="20"/>
      <c r="B48" s="19" t="s">
        <v>8</v>
      </c>
      <c r="C48" s="16">
        <v>0</v>
      </c>
      <c r="D48" s="16">
        <v>338371</v>
      </c>
      <c r="E48" s="16">
        <v>2354000</v>
      </c>
      <c r="G48" s="25"/>
      <c r="H48" s="25"/>
      <c r="J48" s="25">
        <f t="shared" si="0"/>
        <v>338371</v>
      </c>
    </row>
    <row r="49" spans="1:10" ht="12.75">
      <c r="A49" s="20"/>
      <c r="B49" s="18" t="s">
        <v>9</v>
      </c>
      <c r="C49" s="21">
        <v>0</v>
      </c>
      <c r="D49" s="21">
        <v>3038371</v>
      </c>
      <c r="E49" s="21">
        <v>2354000</v>
      </c>
      <c r="G49" s="26">
        <f>SUM(G41:G48)</f>
        <v>400000</v>
      </c>
      <c r="H49" s="26">
        <f>SUM(H41:H48)</f>
        <v>200000</v>
      </c>
      <c r="J49" s="26">
        <f t="shared" si="0"/>
        <v>3638371</v>
      </c>
    </row>
    <row r="50" spans="1:10" ht="12.75">
      <c r="A50" s="18">
        <v>2013</v>
      </c>
      <c r="B50" s="19" t="s">
        <v>0</v>
      </c>
      <c r="C50" s="16">
        <v>0</v>
      </c>
      <c r="D50" s="16">
        <v>0</v>
      </c>
      <c r="E50" s="16">
        <v>2354000</v>
      </c>
      <c r="G50" s="25"/>
      <c r="H50" s="25"/>
      <c r="J50" s="25">
        <f t="shared" si="0"/>
        <v>0</v>
      </c>
    </row>
    <row r="51" spans="1:10" ht="12.75">
      <c r="A51" s="18"/>
      <c r="B51" s="19" t="s">
        <v>1</v>
      </c>
      <c r="C51" s="16">
        <v>0</v>
      </c>
      <c r="D51" s="16">
        <v>450000</v>
      </c>
      <c r="E51" s="16">
        <v>1904000</v>
      </c>
      <c r="G51" s="25"/>
      <c r="H51" s="25"/>
      <c r="J51" s="25">
        <f t="shared" si="0"/>
        <v>450000</v>
      </c>
    </row>
    <row r="52" spans="1:10" ht="12.75">
      <c r="A52" s="22"/>
      <c r="B52" s="19" t="s">
        <v>2</v>
      </c>
      <c r="C52" s="16">
        <v>0</v>
      </c>
      <c r="D52" s="16">
        <v>0</v>
      </c>
      <c r="E52" s="16">
        <v>1904000</v>
      </c>
      <c r="G52" s="25">
        <v>350000</v>
      </c>
      <c r="H52" s="25">
        <v>200000</v>
      </c>
      <c r="J52" s="25">
        <f t="shared" si="0"/>
        <v>550000</v>
      </c>
    </row>
    <row r="53" spans="1:10" ht="12.75">
      <c r="A53" s="22"/>
      <c r="B53" s="19" t="s">
        <v>3</v>
      </c>
      <c r="C53" s="16">
        <v>0</v>
      </c>
      <c r="D53" s="16">
        <v>554000</v>
      </c>
      <c r="E53" s="16">
        <v>1350000</v>
      </c>
      <c r="G53" s="25"/>
      <c r="H53" s="25"/>
      <c r="J53" s="25">
        <f t="shared" si="0"/>
        <v>554000</v>
      </c>
    </row>
    <row r="54" spans="1:10" ht="12.75">
      <c r="A54" s="22"/>
      <c r="B54" s="19" t="s">
        <v>4</v>
      </c>
      <c r="C54" s="16">
        <v>0</v>
      </c>
      <c r="D54" s="16">
        <v>450000</v>
      </c>
      <c r="E54" s="16">
        <v>900000</v>
      </c>
      <c r="G54" s="25"/>
      <c r="H54" s="25">
        <v>200000</v>
      </c>
      <c r="J54" s="25">
        <f t="shared" si="0"/>
        <v>650000</v>
      </c>
    </row>
    <row r="55" spans="1:10" ht="12.75">
      <c r="A55" s="20"/>
      <c r="B55" s="19" t="s">
        <v>6</v>
      </c>
      <c r="C55" s="16">
        <v>0</v>
      </c>
      <c r="D55" s="16">
        <v>0</v>
      </c>
      <c r="E55" s="16">
        <v>900000</v>
      </c>
      <c r="G55" s="25"/>
      <c r="H55" s="25">
        <v>600000</v>
      </c>
      <c r="J55" s="25">
        <f t="shared" si="0"/>
        <v>600000</v>
      </c>
    </row>
    <row r="56" spans="1:10" ht="12.75">
      <c r="A56" s="20"/>
      <c r="B56" s="19" t="s">
        <v>7</v>
      </c>
      <c r="C56" s="16">
        <v>0</v>
      </c>
      <c r="D56" s="16">
        <v>450000</v>
      </c>
      <c r="E56" s="16">
        <v>450000</v>
      </c>
      <c r="G56" s="25">
        <v>350000</v>
      </c>
      <c r="H56" s="25"/>
      <c r="J56" s="25">
        <f t="shared" si="0"/>
        <v>800000</v>
      </c>
    </row>
    <row r="57" spans="1:10" ht="12.75">
      <c r="A57" s="20"/>
      <c r="B57" s="19" t="s">
        <v>8</v>
      </c>
      <c r="C57" s="16">
        <v>0</v>
      </c>
      <c r="D57" s="16">
        <v>0</v>
      </c>
      <c r="E57" s="16">
        <v>450000</v>
      </c>
      <c r="G57" s="25"/>
      <c r="H57" s="25"/>
      <c r="J57" s="25">
        <f t="shared" si="0"/>
        <v>0</v>
      </c>
    </row>
    <row r="58" spans="1:10" ht="12.75">
      <c r="A58" s="20"/>
      <c r="B58" s="18" t="s">
        <v>9</v>
      </c>
      <c r="C58" s="21">
        <v>0</v>
      </c>
      <c r="D58" s="21">
        <v>1904000</v>
      </c>
      <c r="E58" s="21">
        <v>450000</v>
      </c>
      <c r="G58" s="26">
        <f>SUM(G50:G57)</f>
        <v>700000</v>
      </c>
      <c r="H58" s="26">
        <f>SUM(H50:H57)</f>
        <v>1000000</v>
      </c>
      <c r="J58" s="26">
        <f t="shared" si="0"/>
        <v>3604000</v>
      </c>
    </row>
    <row r="59" spans="1:10" ht="12.75">
      <c r="A59" s="18">
        <v>2014</v>
      </c>
      <c r="B59" s="19" t="s">
        <v>0</v>
      </c>
      <c r="C59" s="16">
        <v>0</v>
      </c>
      <c r="D59" s="16">
        <v>450000</v>
      </c>
      <c r="E59" s="16">
        <v>0</v>
      </c>
      <c r="G59" s="25"/>
      <c r="H59" s="25"/>
      <c r="J59" s="25">
        <f t="shared" si="0"/>
        <v>450000</v>
      </c>
    </row>
    <row r="60" spans="1:10" ht="12.75">
      <c r="A60" s="18"/>
      <c r="B60" s="19" t="s">
        <v>1</v>
      </c>
      <c r="C60" s="16">
        <v>0</v>
      </c>
      <c r="D60" s="16">
        <v>0</v>
      </c>
      <c r="E60" s="16">
        <v>0</v>
      </c>
      <c r="G60" s="25"/>
      <c r="H60" s="25"/>
      <c r="J60" s="25">
        <f t="shared" si="0"/>
        <v>0</v>
      </c>
    </row>
    <row r="61" spans="1:10" ht="12.75">
      <c r="A61" s="22"/>
      <c r="B61" s="19" t="s">
        <v>2</v>
      </c>
      <c r="C61" s="16">
        <v>0</v>
      </c>
      <c r="D61" s="16">
        <v>0</v>
      </c>
      <c r="E61" s="16">
        <v>0</v>
      </c>
      <c r="G61" s="25">
        <v>350000</v>
      </c>
      <c r="H61" s="25">
        <v>300000</v>
      </c>
      <c r="J61" s="25">
        <f t="shared" si="0"/>
        <v>650000</v>
      </c>
    </row>
    <row r="62" spans="1:10" ht="12.75">
      <c r="A62" s="22"/>
      <c r="B62" s="19" t="s">
        <v>4</v>
      </c>
      <c r="C62" s="16">
        <v>0</v>
      </c>
      <c r="D62" s="16">
        <v>0</v>
      </c>
      <c r="E62" s="16">
        <v>0</v>
      </c>
      <c r="G62" s="25"/>
      <c r="H62" s="25">
        <v>600000</v>
      </c>
      <c r="J62" s="25">
        <f t="shared" si="0"/>
        <v>600000</v>
      </c>
    </row>
    <row r="63" spans="1:10" ht="12.75">
      <c r="A63" s="20"/>
      <c r="B63" s="19" t="s">
        <v>6</v>
      </c>
      <c r="C63" s="16">
        <v>0</v>
      </c>
      <c r="D63" s="16">
        <v>0</v>
      </c>
      <c r="E63" s="16">
        <v>0</v>
      </c>
      <c r="G63" s="25"/>
      <c r="H63" s="25">
        <v>600000</v>
      </c>
      <c r="J63" s="25">
        <f t="shared" si="0"/>
        <v>600000</v>
      </c>
    </row>
    <row r="64" spans="1:10" ht="12.75">
      <c r="A64" s="20"/>
      <c r="B64" s="19" t="s">
        <v>7</v>
      </c>
      <c r="C64" s="16">
        <v>0</v>
      </c>
      <c r="D64" s="16">
        <v>0</v>
      </c>
      <c r="E64" s="16">
        <v>0</v>
      </c>
      <c r="G64" s="25">
        <v>350000</v>
      </c>
      <c r="H64" s="25"/>
      <c r="J64" s="25">
        <f t="shared" si="0"/>
        <v>350000</v>
      </c>
    </row>
    <row r="65" spans="1:10" ht="12.75">
      <c r="A65" s="20"/>
      <c r="B65" s="19" t="s">
        <v>8</v>
      </c>
      <c r="C65" s="16">
        <v>0</v>
      </c>
      <c r="D65" s="16">
        <v>0</v>
      </c>
      <c r="E65" s="16">
        <v>0</v>
      </c>
      <c r="G65" s="25"/>
      <c r="H65" s="25"/>
      <c r="J65" s="25">
        <f t="shared" si="0"/>
        <v>0</v>
      </c>
    </row>
    <row r="66" spans="1:10" ht="12.75">
      <c r="A66" s="20"/>
      <c r="B66" s="18" t="s">
        <v>9</v>
      </c>
      <c r="C66" s="21">
        <v>0</v>
      </c>
      <c r="D66" s="21">
        <v>450000</v>
      </c>
      <c r="E66" s="21">
        <v>0</v>
      </c>
      <c r="G66" s="26">
        <f>SUM(G59:G65)</f>
        <v>700000</v>
      </c>
      <c r="H66" s="26">
        <f>SUM(H59:H65)</f>
        <v>1500000</v>
      </c>
      <c r="J66" s="26">
        <f t="shared" si="0"/>
        <v>2650000</v>
      </c>
    </row>
    <row r="67" spans="1:10" ht="12.75">
      <c r="A67" s="18">
        <v>2015</v>
      </c>
      <c r="B67" s="19" t="s">
        <v>0</v>
      </c>
      <c r="C67" s="16">
        <v>0</v>
      </c>
      <c r="D67" s="16">
        <v>0</v>
      </c>
      <c r="E67" s="16">
        <v>0</v>
      </c>
      <c r="G67" s="25">
        <v>360000</v>
      </c>
      <c r="H67" s="25"/>
      <c r="J67" s="25">
        <f t="shared" si="0"/>
        <v>360000</v>
      </c>
    </row>
    <row r="68" spans="1:10" ht="12.75">
      <c r="A68" s="18"/>
      <c r="B68" s="19" t="s">
        <v>1</v>
      </c>
      <c r="C68" s="16">
        <v>0</v>
      </c>
      <c r="D68" s="16">
        <v>0</v>
      </c>
      <c r="E68" s="16">
        <v>0</v>
      </c>
      <c r="G68" s="25"/>
      <c r="H68" s="25">
        <v>600000</v>
      </c>
      <c r="J68" s="25">
        <f aca="true" t="shared" si="1" ref="J68:J74">SUM(D68+G68+H68)</f>
        <v>600000</v>
      </c>
    </row>
    <row r="69" spans="1:10" ht="12.75">
      <c r="A69" s="22"/>
      <c r="B69" s="19" t="s">
        <v>2</v>
      </c>
      <c r="C69" s="16">
        <v>0</v>
      </c>
      <c r="D69" s="16">
        <v>0</v>
      </c>
      <c r="E69" s="16">
        <v>0</v>
      </c>
      <c r="G69" s="25"/>
      <c r="H69" s="25"/>
      <c r="J69" s="25">
        <f t="shared" si="1"/>
        <v>0</v>
      </c>
    </row>
    <row r="70" spans="1:10" ht="12.75">
      <c r="A70" s="22"/>
      <c r="B70" s="19" t="s">
        <v>4</v>
      </c>
      <c r="C70" s="16">
        <v>0</v>
      </c>
      <c r="D70" s="16">
        <v>0</v>
      </c>
      <c r="E70" s="16">
        <v>0</v>
      </c>
      <c r="G70" s="25"/>
      <c r="H70" s="25"/>
      <c r="J70" s="25">
        <f t="shared" si="1"/>
        <v>0</v>
      </c>
    </row>
    <row r="71" spans="1:10" ht="12.75">
      <c r="A71" s="20"/>
      <c r="B71" s="19" t="s">
        <v>6</v>
      </c>
      <c r="C71" s="16">
        <v>0</v>
      </c>
      <c r="D71" s="16">
        <v>0</v>
      </c>
      <c r="E71" s="16">
        <v>0</v>
      </c>
      <c r="G71" s="25"/>
      <c r="H71" s="25"/>
      <c r="J71" s="25">
        <f t="shared" si="1"/>
        <v>0</v>
      </c>
    </row>
    <row r="72" spans="1:10" ht="12.75">
      <c r="A72" s="20"/>
      <c r="B72" s="19" t="s">
        <v>7</v>
      </c>
      <c r="C72" s="16">
        <v>0</v>
      </c>
      <c r="D72" s="16">
        <v>0</v>
      </c>
      <c r="E72" s="16">
        <v>0</v>
      </c>
      <c r="G72" s="25"/>
      <c r="H72" s="25"/>
      <c r="J72" s="25">
        <f t="shared" si="1"/>
        <v>0</v>
      </c>
    </row>
    <row r="73" spans="1:10" ht="12.75">
      <c r="A73" s="20"/>
      <c r="B73" s="19" t="s">
        <v>8</v>
      </c>
      <c r="C73" s="16">
        <v>0</v>
      </c>
      <c r="D73" s="16">
        <v>0</v>
      </c>
      <c r="E73" s="16">
        <v>0</v>
      </c>
      <c r="G73" s="25"/>
      <c r="H73" s="25"/>
      <c r="J73" s="25">
        <f t="shared" si="1"/>
        <v>0</v>
      </c>
    </row>
    <row r="74" spans="1:10" ht="12.75">
      <c r="A74" s="20"/>
      <c r="B74" s="18" t="s">
        <v>9</v>
      </c>
      <c r="C74" s="21">
        <v>0</v>
      </c>
      <c r="D74" s="21">
        <v>0</v>
      </c>
      <c r="E74" s="21">
        <v>0</v>
      </c>
      <c r="G74" s="26">
        <f>SUM(G67:G73)</f>
        <v>360000</v>
      </c>
      <c r="H74" s="26">
        <f>SUM(H67:H73)</f>
        <v>600000</v>
      </c>
      <c r="J74" s="26">
        <f t="shared" si="1"/>
        <v>960000</v>
      </c>
    </row>
    <row r="75" spans="7:8" ht="12.75">
      <c r="G75" s="28"/>
      <c r="H75" s="28"/>
    </row>
    <row r="76" spans="7:10" ht="12.75">
      <c r="G76" s="26">
        <f>SUM(G74,G66,G58,G49,G40,G30,G20,G10)</f>
        <v>3223600</v>
      </c>
      <c r="H76" s="26">
        <f>SUM(H74,H66,H58,H49,H40,H30,H20,H10)</f>
        <v>5000000</v>
      </c>
      <c r="J76" s="26">
        <f>SUM(J74,J66,J58,J49,J40,J30,J20,J10)</f>
        <v>23733971</v>
      </c>
    </row>
    <row r="77" spans="7:8" ht="12.75">
      <c r="G77" s="28"/>
      <c r="H77" s="28"/>
    </row>
    <row r="78" spans="7:8" ht="12.75">
      <c r="G78" s="28"/>
      <c r="H78" s="28"/>
    </row>
    <row r="79" spans="7:8" ht="12.75">
      <c r="G79" s="28"/>
      <c r="H79" s="28"/>
    </row>
    <row r="80" spans="7:8" ht="12.75">
      <c r="G80" s="28"/>
      <c r="H80" s="28"/>
    </row>
    <row r="81" spans="7:8" ht="12.75">
      <c r="G81" s="28"/>
      <c r="H81" s="28"/>
    </row>
    <row r="82" spans="7:8" ht="12.75">
      <c r="G82" s="28"/>
      <c r="H82" s="28"/>
    </row>
    <row r="83" spans="7:8" ht="12.75">
      <c r="G83" s="28"/>
      <c r="H83" s="28"/>
    </row>
    <row r="84" spans="7:8" ht="12.75">
      <c r="G84" s="28"/>
      <c r="H84" s="28"/>
    </row>
    <row r="85" spans="7:8" ht="12.75">
      <c r="G85" s="28"/>
      <c r="H85" s="28"/>
    </row>
    <row r="86" spans="7:8" ht="12.75">
      <c r="G86" s="28"/>
      <c r="H86" s="28"/>
    </row>
    <row r="87" spans="7:8" ht="12.75">
      <c r="G87" s="28"/>
      <c r="H87" s="28"/>
    </row>
    <row r="88" spans="7:8" ht="12.75">
      <c r="G88" s="28"/>
      <c r="H88" s="28"/>
    </row>
    <row r="89" spans="7:8" ht="12.75">
      <c r="G89" s="28"/>
      <c r="H89" s="28"/>
    </row>
    <row r="90" spans="7:8" ht="12.75">
      <c r="G90" s="28"/>
      <c r="H90" s="28"/>
    </row>
    <row r="91" spans="7:8" ht="12.75">
      <c r="G91" s="28"/>
      <c r="H91" s="28"/>
    </row>
    <row r="92" spans="7:8" ht="12.75">
      <c r="G92" s="28"/>
      <c r="H92" s="28"/>
    </row>
    <row r="93" spans="7:8" ht="12.75">
      <c r="G93" s="28"/>
      <c r="H93" s="28"/>
    </row>
    <row r="94" spans="7:8" ht="12.75">
      <c r="G94" s="28"/>
      <c r="H94" s="28"/>
    </row>
    <row r="95" spans="7:8" ht="12.75">
      <c r="G95" s="28"/>
      <c r="H95" s="28"/>
    </row>
    <row r="96" spans="7:8" ht="12.75">
      <c r="G96" s="28"/>
      <c r="H96" s="28"/>
    </row>
    <row r="97" spans="7:8" ht="12.75">
      <c r="G97" s="28"/>
      <c r="H97" s="28"/>
    </row>
    <row r="98" spans="7:8" ht="12.75">
      <c r="G98" s="28"/>
      <c r="H98" s="28"/>
    </row>
    <row r="99" spans="7:8" ht="12.75">
      <c r="G99" s="28"/>
      <c r="H99" s="28"/>
    </row>
    <row r="100" spans="7:8" ht="12.75">
      <c r="G100" s="28"/>
      <c r="H100" s="28"/>
    </row>
    <row r="101" spans="7:8" ht="12.75">
      <c r="G101" s="28"/>
      <c r="H101" s="28"/>
    </row>
    <row r="102" spans="7:8" ht="12.75">
      <c r="G102" s="28"/>
      <c r="H102" s="28"/>
    </row>
    <row r="103" spans="7:8" ht="12.75">
      <c r="G103" s="28"/>
      <c r="H103" s="28"/>
    </row>
    <row r="104" spans="7:8" ht="12.75">
      <c r="G104" s="28"/>
      <c r="H104" s="28"/>
    </row>
    <row r="105" spans="7:8" ht="12.75">
      <c r="G105" s="28"/>
      <c r="H105" s="28"/>
    </row>
    <row r="106" spans="7:8" ht="12.75">
      <c r="G106" s="28"/>
      <c r="H106" s="28"/>
    </row>
    <row r="107" spans="7:8" ht="12.75">
      <c r="G107" s="28"/>
      <c r="H107" s="28"/>
    </row>
    <row r="108" spans="7:8" ht="12.75">
      <c r="G108" s="28"/>
      <c r="H108" s="28"/>
    </row>
    <row r="109" spans="7:8" ht="12.75">
      <c r="G109" s="28"/>
      <c r="H109" s="28"/>
    </row>
    <row r="110" spans="7:8" ht="12.75">
      <c r="G110" s="28"/>
      <c r="H110" s="28"/>
    </row>
    <row r="111" spans="7:8" ht="12.75">
      <c r="G111" s="28"/>
      <c r="H111" s="28"/>
    </row>
    <row r="112" spans="7:8" ht="12.75">
      <c r="G112" s="28"/>
      <c r="H112" s="28"/>
    </row>
    <row r="113" spans="7:8" ht="12.75">
      <c r="G113" s="28"/>
      <c r="H113" s="28"/>
    </row>
    <row r="114" spans="7:8" ht="12.75">
      <c r="G114" s="28"/>
      <c r="H114" s="28"/>
    </row>
    <row r="115" spans="7:8" ht="12.75">
      <c r="G115" s="28"/>
      <c r="H115" s="28"/>
    </row>
    <row r="116" spans="7:8" ht="12.75">
      <c r="G116" s="28"/>
      <c r="H116" s="28"/>
    </row>
    <row r="117" spans="7:8" ht="12.75">
      <c r="G117" s="28"/>
      <c r="H117" s="28"/>
    </row>
    <row r="118" spans="7:8" ht="12.75">
      <c r="G118" s="28"/>
      <c r="H118" s="28"/>
    </row>
    <row r="119" spans="7:8" ht="12.75">
      <c r="G119" s="28"/>
      <c r="H119" s="28"/>
    </row>
    <row r="120" spans="7:8" ht="12.75">
      <c r="G120" s="28"/>
      <c r="H120" s="28"/>
    </row>
    <row r="121" spans="7:8" ht="12.75">
      <c r="G121" s="28"/>
      <c r="H121" s="28"/>
    </row>
    <row r="122" spans="7:8" ht="12.75">
      <c r="G122" s="28"/>
      <c r="H122" s="28"/>
    </row>
    <row r="123" spans="7:8" ht="12.75">
      <c r="G123" s="28"/>
      <c r="H123" s="28"/>
    </row>
    <row r="124" spans="7:8" ht="12.75">
      <c r="G124" s="28"/>
      <c r="H124" s="28"/>
    </row>
    <row r="125" spans="7:8" ht="12.75">
      <c r="G125" s="28"/>
      <c r="H125" s="28"/>
    </row>
    <row r="126" spans="7:8" ht="12.75">
      <c r="G126" s="28"/>
      <c r="H126" s="28"/>
    </row>
    <row r="127" spans="7:8" ht="12.75">
      <c r="G127" s="28"/>
      <c r="H127" s="28"/>
    </row>
    <row r="128" spans="7:8" ht="12.75">
      <c r="G128" s="28"/>
      <c r="H128" s="28"/>
    </row>
    <row r="129" spans="7:8" ht="12.75">
      <c r="G129" s="28"/>
      <c r="H129" s="28"/>
    </row>
    <row r="130" spans="7:8" ht="12.75">
      <c r="G130" s="28"/>
      <c r="H130" s="28"/>
    </row>
    <row r="131" spans="7:8" ht="12.75">
      <c r="G131" s="28"/>
      <c r="H131" s="28"/>
    </row>
    <row r="132" spans="7:8" ht="12.75">
      <c r="G132" s="28"/>
      <c r="H132" s="28"/>
    </row>
    <row r="133" spans="7:8" ht="12.75">
      <c r="G133" s="28"/>
      <c r="H133" s="28"/>
    </row>
    <row r="134" spans="7:8" ht="12.75">
      <c r="G134" s="28"/>
      <c r="H134" s="28"/>
    </row>
    <row r="135" spans="7:8" ht="12.75">
      <c r="G135" s="28"/>
      <c r="H135" s="28"/>
    </row>
    <row r="136" spans="7:8" ht="12.75">
      <c r="G136" s="28"/>
      <c r="H136" s="28"/>
    </row>
    <row r="137" spans="7:8" ht="12.75">
      <c r="G137" s="28"/>
      <c r="H137" s="28"/>
    </row>
    <row r="138" spans="7:8" ht="12.75">
      <c r="G138" s="28"/>
      <c r="H138" s="28"/>
    </row>
    <row r="139" spans="7:8" ht="12.75">
      <c r="G139" s="28"/>
      <c r="H139" s="28"/>
    </row>
    <row r="140" spans="7:8" ht="12.75">
      <c r="G140" s="28"/>
      <c r="H140" s="28"/>
    </row>
    <row r="141" spans="7:8" ht="12.75">
      <c r="G141" s="28"/>
      <c r="H141" s="28"/>
    </row>
    <row r="142" spans="7:8" ht="12.75">
      <c r="G142" s="28"/>
      <c r="H142" s="28"/>
    </row>
    <row r="143" spans="7:8" ht="12.75">
      <c r="G143" s="28"/>
      <c r="H143" s="28"/>
    </row>
    <row r="144" spans="7:8" ht="12.75">
      <c r="G144" s="28"/>
      <c r="H144" s="28"/>
    </row>
    <row r="145" spans="7:8" ht="12.75">
      <c r="G145" s="28"/>
      <c r="H145" s="28"/>
    </row>
    <row r="146" spans="7:8" ht="12.75">
      <c r="G146" s="28"/>
      <c r="H146" s="28"/>
    </row>
    <row r="147" spans="7:8" ht="12.75">
      <c r="G147" s="28"/>
      <c r="H147" s="28"/>
    </row>
    <row r="148" spans="7:8" ht="12.75">
      <c r="G148" s="28"/>
      <c r="H148" s="28"/>
    </row>
    <row r="149" spans="7:8" ht="12.75">
      <c r="G149" s="28"/>
      <c r="H149" s="28"/>
    </row>
    <row r="150" spans="7:8" ht="12.75">
      <c r="G150" s="28"/>
      <c r="H150" s="28"/>
    </row>
    <row r="151" spans="7:8" ht="12.75">
      <c r="G151" s="28"/>
      <c r="H151" s="28"/>
    </row>
    <row r="152" spans="7:8" ht="12.75">
      <c r="G152" s="28"/>
      <c r="H152" s="28"/>
    </row>
    <row r="153" spans="7:8" ht="12.75">
      <c r="G153" s="28"/>
      <c r="H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  <row r="391" spans="7:8" ht="12.75">
      <c r="G391" s="28"/>
      <c r="H391" s="28"/>
    </row>
    <row r="392" spans="7:8" ht="12.75">
      <c r="G392" s="28"/>
      <c r="H392" s="28"/>
    </row>
    <row r="393" spans="7:8" ht="12.75">
      <c r="G393" s="28"/>
      <c r="H393" s="28"/>
    </row>
    <row r="394" spans="7:8" ht="12.75">
      <c r="G394" s="28"/>
      <c r="H394" s="28"/>
    </row>
    <row r="395" spans="7:8" ht="12.75">
      <c r="G395" s="28"/>
      <c r="H395" s="28"/>
    </row>
    <row r="396" spans="7:8" ht="12.75">
      <c r="G396" s="28"/>
      <c r="H396" s="28"/>
    </row>
    <row r="397" spans="7:8" ht="12.75">
      <c r="G397" s="28"/>
      <c r="H397" s="28"/>
    </row>
    <row r="398" spans="7:8" ht="12.75">
      <c r="G398" s="28"/>
      <c r="H398" s="28"/>
    </row>
    <row r="399" spans="7:8" ht="12.75">
      <c r="G399" s="28"/>
      <c r="H399" s="28"/>
    </row>
    <row r="400" spans="7:8" ht="12.75">
      <c r="G400" s="28"/>
      <c r="H400" s="28"/>
    </row>
    <row r="401" spans="7:8" ht="12.75">
      <c r="G401" s="28"/>
      <c r="H401" s="28"/>
    </row>
    <row r="402" spans="7:8" ht="12.75">
      <c r="G402" s="28"/>
      <c r="H402" s="28"/>
    </row>
    <row r="403" spans="7:8" ht="12.75">
      <c r="G403" s="28"/>
      <c r="H403" s="28"/>
    </row>
    <row r="404" spans="7:8" ht="12.75">
      <c r="G404" s="28"/>
      <c r="H404" s="28"/>
    </row>
    <row r="405" spans="7:8" ht="12.75">
      <c r="G405" s="28"/>
      <c r="H405" s="28"/>
    </row>
    <row r="406" spans="7:8" ht="12.75">
      <c r="G406" s="28"/>
      <c r="H406" s="28"/>
    </row>
    <row r="407" spans="7:8" ht="12.75">
      <c r="G407" s="28"/>
      <c r="H407" s="28"/>
    </row>
    <row r="408" spans="7:8" ht="12.75">
      <c r="G408" s="28"/>
      <c r="H408" s="28"/>
    </row>
    <row r="409" spans="7:8" ht="12.75">
      <c r="G409" s="28"/>
      <c r="H409" s="28"/>
    </row>
    <row r="410" spans="7:8" ht="12.75">
      <c r="G410" s="28"/>
      <c r="H410" s="28"/>
    </row>
    <row r="411" spans="7:8" ht="12.75">
      <c r="G411" s="28"/>
      <c r="H411" s="28"/>
    </row>
    <row r="412" spans="7:8" ht="12.75">
      <c r="G412" s="28"/>
      <c r="H412" s="28"/>
    </row>
    <row r="413" spans="7:8" ht="12.75">
      <c r="G413" s="28"/>
      <c r="H413" s="28"/>
    </row>
    <row r="414" spans="7:8" ht="12.75">
      <c r="G414" s="28"/>
      <c r="H414" s="28"/>
    </row>
    <row r="415" spans="7:8" ht="12.75">
      <c r="G415" s="28"/>
      <c r="H415" s="28"/>
    </row>
    <row r="416" spans="7:8" ht="12.75">
      <c r="G416" s="28"/>
      <c r="H416" s="28"/>
    </row>
    <row r="417" spans="7:8" ht="12.75">
      <c r="G417" s="28"/>
      <c r="H417" s="28"/>
    </row>
    <row r="418" spans="7:8" ht="12.75">
      <c r="G418" s="28"/>
      <c r="H418" s="28"/>
    </row>
    <row r="419" spans="7:8" ht="12.75">
      <c r="G419" s="28"/>
      <c r="H419" s="28"/>
    </row>
    <row r="420" spans="7:8" ht="12.75">
      <c r="G420" s="28"/>
      <c r="H420" s="28"/>
    </row>
    <row r="421" spans="7:8" ht="12.75">
      <c r="G421" s="28"/>
      <c r="H421" s="28"/>
    </row>
    <row r="422" spans="7:8" ht="12.75">
      <c r="G422" s="28"/>
      <c r="H422" s="28"/>
    </row>
    <row r="423" spans="7:8" ht="12.75">
      <c r="G423" s="28"/>
      <c r="H423" s="28"/>
    </row>
    <row r="424" spans="7:8" ht="12.75">
      <c r="G424" s="28"/>
      <c r="H424" s="28"/>
    </row>
    <row r="425" spans="7:8" ht="12.75">
      <c r="G425" s="28"/>
      <c r="H425" s="28"/>
    </row>
    <row r="426" spans="7:8" ht="12.75">
      <c r="G426" s="28"/>
      <c r="H426" s="28"/>
    </row>
    <row r="427" spans="7:8" ht="12.75">
      <c r="G427" s="28"/>
      <c r="H427" s="28"/>
    </row>
    <row r="428" spans="7:8" ht="12.75">
      <c r="G428" s="28"/>
      <c r="H428" s="28"/>
    </row>
    <row r="429" spans="7:8" ht="12.75">
      <c r="G429" s="28"/>
      <c r="H429" s="28"/>
    </row>
    <row r="430" spans="7:8" ht="12.75">
      <c r="G430" s="28"/>
      <c r="H430" s="28"/>
    </row>
    <row r="431" spans="7:8" ht="12.75">
      <c r="G431" s="28"/>
      <c r="H431" s="28"/>
    </row>
    <row r="432" spans="7:8" ht="12.75">
      <c r="G432" s="28"/>
      <c r="H432" s="28"/>
    </row>
    <row r="433" spans="7:8" ht="12.75">
      <c r="G433" s="28"/>
      <c r="H433" s="28"/>
    </row>
    <row r="434" spans="7:8" ht="12.75">
      <c r="G434" s="28"/>
      <c r="H434" s="28"/>
    </row>
    <row r="435" spans="7:8" ht="12.75">
      <c r="G435" s="28"/>
      <c r="H435" s="28"/>
    </row>
    <row r="436" spans="7:8" ht="12.75">
      <c r="G436" s="28"/>
      <c r="H436" s="28"/>
    </row>
    <row r="437" spans="7:8" ht="12.75">
      <c r="G437" s="28"/>
      <c r="H437" s="28"/>
    </row>
    <row r="438" spans="7:8" ht="12.75">
      <c r="G438" s="28"/>
      <c r="H438" s="28"/>
    </row>
    <row r="439" spans="7:8" ht="12.75">
      <c r="G439" s="28"/>
      <c r="H439" s="28"/>
    </row>
    <row r="440" spans="7:8" ht="12.75">
      <c r="G440" s="28"/>
      <c r="H440" s="28"/>
    </row>
    <row r="441" spans="7:8" ht="12.75">
      <c r="G441" s="28"/>
      <c r="H441" s="28"/>
    </row>
    <row r="442" spans="7:8" ht="12.75">
      <c r="G442" s="28"/>
      <c r="H442" s="28"/>
    </row>
    <row r="443" spans="7:8" ht="12.75">
      <c r="G443" s="28"/>
      <c r="H443" s="28"/>
    </row>
    <row r="444" spans="7:8" ht="12.75">
      <c r="G444" s="28"/>
      <c r="H444" s="28"/>
    </row>
    <row r="445" spans="7:8" ht="12.75">
      <c r="G445" s="28"/>
      <c r="H445" s="28"/>
    </row>
    <row r="446" spans="7:8" ht="12.75">
      <c r="G446" s="28"/>
      <c r="H446" s="28"/>
    </row>
    <row r="447" spans="7:8" ht="12.75">
      <c r="G447" s="28"/>
      <c r="H447" s="28"/>
    </row>
    <row r="448" spans="7:8" ht="12.75">
      <c r="G448" s="28"/>
      <c r="H448" s="28"/>
    </row>
    <row r="449" spans="7:8" ht="12.75">
      <c r="G449" s="28"/>
      <c r="H449" s="28"/>
    </row>
    <row r="450" spans="7:8" ht="12.75">
      <c r="G450" s="28"/>
      <c r="H450" s="28"/>
    </row>
    <row r="451" spans="7:8" ht="12.75">
      <c r="G451" s="28"/>
      <c r="H451" s="28"/>
    </row>
    <row r="452" spans="7:8" ht="12.75">
      <c r="G452" s="28"/>
      <c r="H452" s="28"/>
    </row>
    <row r="453" spans="7:8" ht="12.75">
      <c r="G453" s="28"/>
      <c r="H453" s="28"/>
    </row>
    <row r="454" spans="7:8" ht="12.75">
      <c r="G454" s="28"/>
      <c r="H454" s="28"/>
    </row>
    <row r="455" spans="7:8" ht="12.75">
      <c r="G455" s="28"/>
      <c r="H455" s="28"/>
    </row>
    <row r="456" spans="7:8" ht="12.75">
      <c r="G456" s="28"/>
      <c r="H456" s="28"/>
    </row>
    <row r="457" spans="7:8" ht="12.75">
      <c r="G457" s="28"/>
      <c r="H457" s="28"/>
    </row>
    <row r="458" spans="7:8" ht="12.75">
      <c r="G458" s="28"/>
      <c r="H458" s="28"/>
    </row>
    <row r="459" spans="7:8" ht="12.75">
      <c r="G459" s="28"/>
      <c r="H459" s="28"/>
    </row>
    <row r="460" spans="7:8" ht="12.75">
      <c r="G460" s="28"/>
      <c r="H460" s="28"/>
    </row>
    <row r="461" spans="7:8" ht="12.75">
      <c r="G461" s="28"/>
      <c r="H461" s="28"/>
    </row>
    <row r="462" spans="7:8" ht="12.75">
      <c r="G462" s="28"/>
      <c r="H462" s="28"/>
    </row>
    <row r="463" spans="7:8" ht="12.75">
      <c r="G463" s="28"/>
      <c r="H463" s="28"/>
    </row>
    <row r="464" spans="7:8" ht="12.75">
      <c r="G464" s="28"/>
      <c r="H464" s="28"/>
    </row>
    <row r="465" spans="7:8" ht="12.75">
      <c r="G465" s="28"/>
      <c r="H465" s="28"/>
    </row>
    <row r="466" spans="7:8" ht="12.75">
      <c r="G466" s="28"/>
      <c r="H466" s="28"/>
    </row>
    <row r="467" spans="7:8" ht="12.75">
      <c r="G467" s="28"/>
      <c r="H467" s="28"/>
    </row>
    <row r="468" spans="7:8" ht="12.75">
      <c r="G468" s="28"/>
      <c r="H468" s="28"/>
    </row>
    <row r="469" spans="7:8" ht="12.75">
      <c r="G469" s="28"/>
      <c r="H469" s="28"/>
    </row>
    <row r="470" spans="7:8" ht="12.75">
      <c r="G470" s="28"/>
      <c r="H470" s="28"/>
    </row>
    <row r="471" spans="7:8" ht="12.75">
      <c r="G471" s="28"/>
      <c r="H471" s="28"/>
    </row>
    <row r="472" spans="7:8" ht="12.75">
      <c r="G472" s="28"/>
      <c r="H472" s="28"/>
    </row>
    <row r="473" spans="7:8" ht="12.75">
      <c r="G473" s="28"/>
      <c r="H473" s="28"/>
    </row>
    <row r="474" spans="7:8" ht="12.75">
      <c r="G474" s="28"/>
      <c r="H474" s="28"/>
    </row>
    <row r="475" spans="7:8" ht="12.75">
      <c r="G475" s="28"/>
      <c r="H475" s="28"/>
    </row>
    <row r="476" spans="7:8" ht="12.75">
      <c r="G476" s="28"/>
      <c r="H476" s="28"/>
    </row>
    <row r="477" spans="7:8" ht="12.75">
      <c r="G477" s="28"/>
      <c r="H477" s="28"/>
    </row>
    <row r="478" spans="7:8" ht="12.75">
      <c r="G478" s="28"/>
      <c r="H478" s="28"/>
    </row>
    <row r="479" spans="7:8" ht="12.75">
      <c r="G479" s="28"/>
      <c r="H479" s="28"/>
    </row>
    <row r="480" spans="7:8" ht="12.75">
      <c r="G480" s="28"/>
      <c r="H480" s="28"/>
    </row>
    <row r="481" spans="7:8" ht="12.75">
      <c r="G481" s="28"/>
      <c r="H481" s="28"/>
    </row>
    <row r="482" spans="7:8" ht="12.75">
      <c r="G482" s="28"/>
      <c r="H482" s="28"/>
    </row>
    <row r="483" spans="7:8" ht="12.75">
      <c r="G483" s="28"/>
      <c r="H483" s="28"/>
    </row>
    <row r="484" spans="7:8" ht="12.75">
      <c r="G484" s="28"/>
      <c r="H484" s="28"/>
    </row>
    <row r="485" spans="7:8" ht="12.75">
      <c r="G485" s="28"/>
      <c r="H485" s="28"/>
    </row>
    <row r="486" spans="7:8" ht="12.75">
      <c r="G486" s="28"/>
      <c r="H486" s="28"/>
    </row>
    <row r="487" spans="7:8" ht="12.75">
      <c r="G487" s="28"/>
      <c r="H487" s="28"/>
    </row>
    <row r="488" spans="7:8" ht="12.75">
      <c r="G488" s="28"/>
      <c r="H488" s="28"/>
    </row>
    <row r="489" spans="7:8" ht="12.75">
      <c r="G489" s="28"/>
      <c r="H489" s="28"/>
    </row>
    <row r="490" spans="7:8" ht="12.75">
      <c r="G490" s="28"/>
      <c r="H490" s="28"/>
    </row>
    <row r="491" spans="7:8" ht="12.75">
      <c r="G491" s="28"/>
      <c r="H491" s="28"/>
    </row>
    <row r="492" spans="7:8" ht="12.75">
      <c r="G492" s="28"/>
      <c r="H492" s="28"/>
    </row>
    <row r="493" spans="7:8" ht="12.75">
      <c r="G493" s="28"/>
      <c r="H493" s="28"/>
    </row>
    <row r="494" spans="7:8" ht="12.75">
      <c r="G494" s="28"/>
      <c r="H494" s="28"/>
    </row>
    <row r="495" spans="7:8" ht="12.75">
      <c r="G495" s="28"/>
      <c r="H495" s="28"/>
    </row>
    <row r="496" spans="7:8" ht="12.75">
      <c r="G496" s="28"/>
      <c r="H496" s="28"/>
    </row>
    <row r="497" spans="7:8" ht="12.75">
      <c r="G497" s="28"/>
      <c r="H497" s="28"/>
    </row>
    <row r="498" spans="7:8" ht="12.75">
      <c r="G498" s="28"/>
      <c r="H498" s="28"/>
    </row>
    <row r="499" spans="7:8" ht="12.75">
      <c r="G499" s="28"/>
      <c r="H499" s="28"/>
    </row>
    <row r="500" spans="7:8" ht="12.75">
      <c r="G500" s="28"/>
      <c r="H500" s="28"/>
    </row>
    <row r="501" spans="7:8" ht="12.75">
      <c r="G501" s="28"/>
      <c r="H501" s="28"/>
    </row>
    <row r="502" spans="7:8" ht="12.75">
      <c r="G502" s="28"/>
      <c r="H502" s="28"/>
    </row>
    <row r="503" spans="7:8" ht="12.75">
      <c r="G503" s="28"/>
      <c r="H503" s="28"/>
    </row>
    <row r="504" spans="7:8" ht="12.75">
      <c r="G504" s="28"/>
      <c r="H504" s="28"/>
    </row>
    <row r="505" spans="7:8" ht="12.75">
      <c r="G505" s="28"/>
      <c r="H505" s="28"/>
    </row>
    <row r="506" spans="7:8" ht="12.75">
      <c r="G506" s="28"/>
      <c r="H506" s="28"/>
    </row>
    <row r="507" spans="7:8" ht="12.75">
      <c r="G507" s="28"/>
      <c r="H507" s="28"/>
    </row>
    <row r="508" spans="7:8" ht="12.75">
      <c r="G508" s="28"/>
      <c r="H508" s="28"/>
    </row>
    <row r="509" spans="7:8" ht="12.75">
      <c r="G509" s="28"/>
      <c r="H509" s="28"/>
    </row>
    <row r="510" spans="7:8" ht="12.75">
      <c r="G510" s="28"/>
      <c r="H510" s="28"/>
    </row>
    <row r="511" spans="7:8" ht="12.75">
      <c r="G511" s="28"/>
      <c r="H511" s="28"/>
    </row>
    <row r="512" spans="7:8" ht="12.75">
      <c r="G512" s="28"/>
      <c r="H512" s="28"/>
    </row>
    <row r="513" spans="7:8" ht="12.75">
      <c r="G513" s="28"/>
      <c r="H513" s="28"/>
    </row>
    <row r="514" spans="7:8" ht="12.75">
      <c r="G514" s="28"/>
      <c r="H514" s="28"/>
    </row>
    <row r="515" spans="7:8" ht="12.75">
      <c r="G515" s="28"/>
      <c r="H515" s="28"/>
    </row>
    <row r="516" spans="7:8" ht="12.75">
      <c r="G516" s="28"/>
      <c r="H516" s="28"/>
    </row>
    <row r="517" spans="7:8" ht="12.75">
      <c r="G517" s="28"/>
      <c r="H517" s="28"/>
    </row>
    <row r="518" spans="7:8" ht="12.75">
      <c r="G518" s="28"/>
      <c r="H518" s="28"/>
    </row>
    <row r="519" spans="7:8" ht="12.75">
      <c r="G519" s="28"/>
      <c r="H519" s="28"/>
    </row>
    <row r="520" spans="7:8" ht="12.75">
      <c r="G520" s="28"/>
      <c r="H520" s="28"/>
    </row>
    <row r="521" spans="7:8" ht="12.75">
      <c r="G521" s="28"/>
      <c r="H521" s="28"/>
    </row>
    <row r="522" spans="7:8" ht="12.75">
      <c r="G522" s="28"/>
      <c r="H522" s="28"/>
    </row>
    <row r="523" spans="7:8" ht="12.75">
      <c r="G523" s="28"/>
      <c r="H523" s="28"/>
    </row>
    <row r="524" spans="7:8" ht="12.75">
      <c r="G524" s="28"/>
      <c r="H524" s="28"/>
    </row>
    <row r="525" spans="7:8" ht="12.75">
      <c r="G525" s="28"/>
      <c r="H525" s="28"/>
    </row>
    <row r="526" spans="7:8" ht="12.75">
      <c r="G526" s="28"/>
      <c r="H526" s="28"/>
    </row>
    <row r="527" spans="7:8" ht="12.75">
      <c r="G527" s="28"/>
      <c r="H527" s="28"/>
    </row>
    <row r="528" spans="7:8" ht="12.75">
      <c r="G528" s="28"/>
      <c r="H528" s="28"/>
    </row>
    <row r="529" spans="7:8" ht="12.75">
      <c r="G529" s="28"/>
      <c r="H529" s="28"/>
    </row>
    <row r="530" spans="7:8" ht="12.75">
      <c r="G530" s="28"/>
      <c r="H530" s="28"/>
    </row>
    <row r="531" spans="7:8" ht="12.75">
      <c r="G531" s="28"/>
      <c r="H531" s="28"/>
    </row>
    <row r="532" spans="7:8" ht="12.75">
      <c r="G532" s="28"/>
      <c r="H532" s="28"/>
    </row>
    <row r="533" spans="7:8" ht="12.75">
      <c r="G533" s="28"/>
      <c r="H533" s="28"/>
    </row>
    <row r="534" spans="7:8" ht="12.75">
      <c r="G534" s="28"/>
      <c r="H534" s="28"/>
    </row>
    <row r="535" spans="7:8" ht="12.75">
      <c r="G535" s="28"/>
      <c r="H535" s="28"/>
    </row>
    <row r="536" spans="7:8" ht="12.75">
      <c r="G536" s="28"/>
      <c r="H536" s="28"/>
    </row>
    <row r="537" spans="7:8" ht="12.75">
      <c r="G537" s="28"/>
      <c r="H537" s="28"/>
    </row>
    <row r="538" spans="7:8" ht="12.75">
      <c r="G538" s="28"/>
      <c r="H538" s="28"/>
    </row>
    <row r="539" spans="7:8" ht="12.75">
      <c r="G539" s="28"/>
      <c r="H539" s="28"/>
    </row>
    <row r="540" spans="7:8" ht="12.75">
      <c r="G540" s="28"/>
      <c r="H540" s="28"/>
    </row>
    <row r="541" spans="7:8" ht="12.75">
      <c r="G541" s="28"/>
      <c r="H541" s="28"/>
    </row>
    <row r="542" spans="7:8" ht="12.75">
      <c r="G542" s="28"/>
      <c r="H542" s="28"/>
    </row>
    <row r="543" spans="7:8" ht="12.75">
      <c r="G543" s="28"/>
      <c r="H543" s="28"/>
    </row>
    <row r="544" spans="7:8" ht="12.75">
      <c r="G544" s="28"/>
      <c r="H544" s="28"/>
    </row>
    <row r="545" spans="7:8" ht="12.75">
      <c r="G545" s="28"/>
      <c r="H545" s="28"/>
    </row>
    <row r="546" spans="7:8" ht="12.75">
      <c r="G546" s="28"/>
      <c r="H546" s="28"/>
    </row>
    <row r="547" spans="7:8" ht="12.75">
      <c r="G547" s="28"/>
      <c r="H547" s="28"/>
    </row>
    <row r="548" spans="7:8" ht="12.75">
      <c r="G548" s="28"/>
      <c r="H548" s="28"/>
    </row>
    <row r="549" spans="7:8" ht="12.75">
      <c r="G549" s="28"/>
      <c r="H549" s="28"/>
    </row>
    <row r="550" spans="7:8" ht="12.75">
      <c r="G550" s="28"/>
      <c r="H550" s="28"/>
    </row>
    <row r="551" spans="7:8" ht="12.75">
      <c r="G551" s="28"/>
      <c r="H551" s="28"/>
    </row>
    <row r="552" spans="7:8" ht="12.75">
      <c r="G552" s="28"/>
      <c r="H552" s="28"/>
    </row>
    <row r="553" spans="7:8" ht="12.75">
      <c r="G553" s="28"/>
      <c r="H553" s="28"/>
    </row>
    <row r="554" spans="7:8" ht="12.75">
      <c r="G554" s="28"/>
      <c r="H554" s="28"/>
    </row>
    <row r="555" spans="7:8" ht="12.75">
      <c r="G555" s="28"/>
      <c r="H555" s="28"/>
    </row>
    <row r="556" spans="7:8" ht="12.75">
      <c r="G556" s="28"/>
      <c r="H556" s="28"/>
    </row>
    <row r="557" spans="7:8" ht="12.75">
      <c r="G557" s="28"/>
      <c r="H557" s="28"/>
    </row>
    <row r="558" spans="7:8" ht="12.75">
      <c r="G558" s="28"/>
      <c r="H558" s="28"/>
    </row>
    <row r="559" spans="7:8" ht="12.75">
      <c r="G559" s="28"/>
      <c r="H559" s="28"/>
    </row>
    <row r="560" spans="7:8" ht="12.75">
      <c r="G560" s="28"/>
      <c r="H560" s="28"/>
    </row>
    <row r="561" spans="7:8" ht="12.75">
      <c r="G561" s="28"/>
      <c r="H561" s="28"/>
    </row>
    <row r="562" spans="7:8" ht="12.75">
      <c r="G562" s="28"/>
      <c r="H562" s="28"/>
    </row>
    <row r="563" spans="7:8" ht="12.75">
      <c r="G563" s="28"/>
      <c r="H563" s="28"/>
    </row>
    <row r="564" spans="7:8" ht="12.75">
      <c r="G564" s="28"/>
      <c r="H564" s="28"/>
    </row>
  </sheetData>
  <mergeCells count="4">
    <mergeCell ref="A1:A2"/>
    <mergeCell ref="B1:B2"/>
    <mergeCell ref="C1:E1"/>
    <mergeCell ref="G1:H1"/>
  </mergeCells>
  <printOptions/>
  <pageMargins left="0.99" right="0.41" top="0.64" bottom="0.83" header="0.17" footer="0.1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7"/>
  <sheetViews>
    <sheetView workbookViewId="0" topLeftCell="C1">
      <selection activeCell="S153" sqref="S153"/>
    </sheetView>
  </sheetViews>
  <sheetFormatPr defaultColWidth="9.00390625" defaultRowHeight="12.75"/>
  <cols>
    <col min="1" max="1" width="7.00390625" style="3" customWidth="1"/>
    <col min="2" max="2" width="12.125" style="3" bestFit="1" customWidth="1"/>
    <col min="3" max="3" width="10.625" style="2" customWidth="1"/>
    <col min="4" max="4" width="8.00390625" style="2" customWidth="1"/>
    <col min="5" max="5" width="9.875" style="2" customWidth="1"/>
    <col min="6" max="6" width="2.625" style="0" customWidth="1"/>
    <col min="7" max="7" width="8.375" style="2" customWidth="1"/>
    <col min="8" max="8" width="7.875" style="2" customWidth="1"/>
    <col min="9" max="9" width="9.375" style="2" customWidth="1"/>
    <col min="10" max="10" width="1.75390625" style="0" customWidth="1"/>
    <col min="11" max="11" width="9.375" style="2" customWidth="1"/>
    <col min="12" max="12" width="7.375" style="2" customWidth="1"/>
    <col min="13" max="13" width="9.625" style="2" customWidth="1"/>
    <col min="14" max="14" width="3.75390625" style="0" customWidth="1"/>
    <col min="15" max="15" width="10.625" style="2" customWidth="1"/>
    <col min="16" max="16" width="9.125" style="2" customWidth="1"/>
    <col min="17" max="17" width="11.25390625" style="2" customWidth="1"/>
  </cols>
  <sheetData>
    <row r="1" spans="1:17" ht="12.75">
      <c r="A1" s="48" t="s">
        <v>11</v>
      </c>
      <c r="B1" s="48" t="s">
        <v>10</v>
      </c>
      <c r="C1" s="46" t="s">
        <v>25</v>
      </c>
      <c r="D1" s="46"/>
      <c r="E1" s="47"/>
      <c r="G1" s="46" t="s">
        <v>23</v>
      </c>
      <c r="H1" s="46"/>
      <c r="I1" s="47"/>
      <c r="K1" s="46" t="s">
        <v>24</v>
      </c>
      <c r="L1" s="46"/>
      <c r="M1" s="47"/>
      <c r="O1" s="46" t="s">
        <v>26</v>
      </c>
      <c r="P1" s="46"/>
      <c r="Q1" s="47"/>
    </row>
    <row r="2" spans="1:17" ht="22.5">
      <c r="A2" s="49"/>
      <c r="B2" s="49"/>
      <c r="C2" s="1" t="s">
        <v>14</v>
      </c>
      <c r="D2" s="1" t="s">
        <v>12</v>
      </c>
      <c r="E2" s="1" t="s">
        <v>13</v>
      </c>
      <c r="G2" s="1" t="s">
        <v>14</v>
      </c>
      <c r="H2" s="1" t="s">
        <v>12</v>
      </c>
      <c r="I2" s="1" t="s">
        <v>13</v>
      </c>
      <c r="K2" s="1" t="s">
        <v>14</v>
      </c>
      <c r="L2" s="1" t="s">
        <v>12</v>
      </c>
      <c r="M2" s="1" t="s">
        <v>13</v>
      </c>
      <c r="O2" s="1" t="s">
        <v>14</v>
      </c>
      <c r="P2" s="1" t="s">
        <v>12</v>
      </c>
      <c r="Q2" s="1" t="s">
        <v>13</v>
      </c>
    </row>
    <row r="3" spans="1:17" ht="12.75" hidden="1">
      <c r="A3" s="7">
        <v>2002</v>
      </c>
      <c r="B3" s="4" t="s">
        <v>5</v>
      </c>
      <c r="C3" s="6">
        <v>1512000</v>
      </c>
      <c r="D3" s="6">
        <v>0</v>
      </c>
      <c r="E3" s="6">
        <v>1512000</v>
      </c>
      <c r="G3" s="6"/>
      <c r="H3" s="6"/>
      <c r="I3" s="6"/>
      <c r="K3" s="6"/>
      <c r="L3" s="6"/>
      <c r="M3" s="6"/>
      <c r="O3" s="6">
        <v>1512000</v>
      </c>
      <c r="P3" s="6">
        <v>0</v>
      </c>
      <c r="Q3" s="6">
        <v>1512000</v>
      </c>
    </row>
    <row r="4" spans="1:17" ht="12.75" hidden="1">
      <c r="A4" s="8"/>
      <c r="B4" s="4" t="s">
        <v>7</v>
      </c>
      <c r="C4" s="6">
        <v>172850</v>
      </c>
      <c r="D4" s="6">
        <v>0</v>
      </c>
      <c r="E4" s="6">
        <v>1684850</v>
      </c>
      <c r="G4" s="6"/>
      <c r="H4" s="6"/>
      <c r="I4" s="6"/>
      <c r="K4" s="6"/>
      <c r="L4" s="6"/>
      <c r="M4" s="6"/>
      <c r="O4" s="6">
        <v>172850</v>
      </c>
      <c r="P4" s="6">
        <v>0</v>
      </c>
      <c r="Q4" s="6">
        <v>1684850</v>
      </c>
    </row>
    <row r="5" spans="1:17" ht="12.75" hidden="1">
      <c r="A5" s="8"/>
      <c r="B5" s="4" t="s">
        <v>8</v>
      </c>
      <c r="C5" s="6">
        <v>1078150</v>
      </c>
      <c r="D5" s="6">
        <v>0</v>
      </c>
      <c r="E5" s="6">
        <v>2763000</v>
      </c>
      <c r="G5" s="6"/>
      <c r="H5" s="6"/>
      <c r="I5" s="6"/>
      <c r="K5" s="6"/>
      <c r="L5" s="6"/>
      <c r="M5" s="6"/>
      <c r="O5" s="6">
        <v>1078150</v>
      </c>
      <c r="P5" s="6">
        <v>0</v>
      </c>
      <c r="Q5" s="6">
        <v>2763000</v>
      </c>
    </row>
    <row r="6" spans="1:17" ht="12.75" hidden="1">
      <c r="A6" s="8"/>
      <c r="B6" s="7" t="s">
        <v>9</v>
      </c>
      <c r="C6" s="9">
        <v>2763000</v>
      </c>
      <c r="D6" s="9">
        <v>0</v>
      </c>
      <c r="E6" s="9">
        <v>2763000</v>
      </c>
      <c r="G6" s="9"/>
      <c r="H6" s="9"/>
      <c r="I6" s="9"/>
      <c r="K6" s="9"/>
      <c r="L6" s="9"/>
      <c r="M6" s="9"/>
      <c r="O6" s="9">
        <v>2763000</v>
      </c>
      <c r="P6" s="9">
        <v>0</v>
      </c>
      <c r="Q6" s="9">
        <v>2763000</v>
      </c>
    </row>
    <row r="7" spans="1:17" ht="12.75" hidden="1">
      <c r="A7" s="7">
        <v>2003</v>
      </c>
      <c r="B7" s="4" t="s">
        <v>0</v>
      </c>
      <c r="C7" s="6">
        <v>0</v>
      </c>
      <c r="D7" s="6">
        <v>100000</v>
      </c>
      <c r="E7" s="6">
        <v>2663000</v>
      </c>
      <c r="G7" s="6"/>
      <c r="H7" s="6"/>
      <c r="I7" s="6"/>
      <c r="K7" s="6"/>
      <c r="L7" s="6"/>
      <c r="M7" s="6"/>
      <c r="O7" s="6">
        <v>0</v>
      </c>
      <c r="P7" s="6">
        <v>100000</v>
      </c>
      <c r="Q7" s="6">
        <v>2663000</v>
      </c>
    </row>
    <row r="8" spans="1:17" ht="12.75" hidden="1">
      <c r="A8" s="8"/>
      <c r="B8" s="4" t="s">
        <v>1</v>
      </c>
      <c r="C8" s="6">
        <v>0</v>
      </c>
      <c r="D8" s="6">
        <v>150000</v>
      </c>
      <c r="E8" s="6">
        <v>2513000</v>
      </c>
      <c r="G8" s="6"/>
      <c r="H8" s="6"/>
      <c r="I8" s="6"/>
      <c r="K8" s="6"/>
      <c r="L8" s="6"/>
      <c r="M8" s="6"/>
      <c r="O8" s="6">
        <v>0</v>
      </c>
      <c r="P8" s="6">
        <v>150000</v>
      </c>
      <c r="Q8" s="6">
        <v>2513000</v>
      </c>
    </row>
    <row r="9" spans="1:17" ht="12.75" hidden="1">
      <c r="A9" s="8"/>
      <c r="B9" s="4" t="s">
        <v>3</v>
      </c>
      <c r="C9" s="6">
        <v>0</v>
      </c>
      <c r="D9" s="6">
        <v>140000</v>
      </c>
      <c r="E9" s="6">
        <v>2373000</v>
      </c>
      <c r="G9" s="6"/>
      <c r="H9" s="6"/>
      <c r="I9" s="6"/>
      <c r="K9" s="6"/>
      <c r="L9" s="6"/>
      <c r="M9" s="6"/>
      <c r="O9" s="6">
        <v>0</v>
      </c>
      <c r="P9" s="6">
        <v>140000</v>
      </c>
      <c r="Q9" s="6">
        <v>2373000</v>
      </c>
    </row>
    <row r="10" spans="1:17" ht="12.75" hidden="1">
      <c r="A10" s="8"/>
      <c r="B10" s="4" t="s">
        <v>4</v>
      </c>
      <c r="C10" s="6">
        <v>496671</v>
      </c>
      <c r="D10" s="6">
        <v>100000</v>
      </c>
      <c r="E10" s="6">
        <v>2769671</v>
      </c>
      <c r="G10" s="6"/>
      <c r="H10" s="6"/>
      <c r="I10" s="6"/>
      <c r="K10" s="6"/>
      <c r="L10" s="6"/>
      <c r="M10" s="6"/>
      <c r="O10" s="6">
        <v>496671</v>
      </c>
      <c r="P10" s="6">
        <v>100000</v>
      </c>
      <c r="Q10" s="6">
        <v>2769671</v>
      </c>
    </row>
    <row r="11" spans="1:17" ht="12.75" hidden="1">
      <c r="A11" s="8"/>
      <c r="B11" s="4" t="s">
        <v>5</v>
      </c>
      <c r="C11" s="6">
        <v>0</v>
      </c>
      <c r="D11" s="6">
        <v>142600</v>
      </c>
      <c r="E11" s="6">
        <v>2627071</v>
      </c>
      <c r="G11" s="6"/>
      <c r="H11" s="6"/>
      <c r="I11" s="6"/>
      <c r="K11" s="6"/>
      <c r="L11" s="6"/>
      <c r="M11" s="6"/>
      <c r="O11" s="6">
        <v>0</v>
      </c>
      <c r="P11" s="6">
        <v>142600</v>
      </c>
      <c r="Q11" s="6">
        <v>2627071</v>
      </c>
    </row>
    <row r="12" spans="1:17" ht="12.75" hidden="1">
      <c r="A12" s="8"/>
      <c r="B12" s="4" t="s">
        <v>7</v>
      </c>
      <c r="C12" s="6">
        <v>0</v>
      </c>
      <c r="D12" s="6">
        <v>100000</v>
      </c>
      <c r="E12" s="6">
        <v>2527071</v>
      </c>
      <c r="G12" s="6"/>
      <c r="H12" s="6"/>
      <c r="I12" s="6"/>
      <c r="K12" s="6"/>
      <c r="L12" s="6"/>
      <c r="M12" s="6"/>
      <c r="O12" s="6">
        <v>0</v>
      </c>
      <c r="P12" s="6">
        <v>100000</v>
      </c>
      <c r="Q12" s="6">
        <v>2527071</v>
      </c>
    </row>
    <row r="13" spans="1:17" ht="12.75" hidden="1">
      <c r="A13" s="8"/>
      <c r="B13" s="4" t="s">
        <v>8</v>
      </c>
      <c r="C13" s="6">
        <v>3060000</v>
      </c>
      <c r="D13" s="6">
        <v>0</v>
      </c>
      <c r="E13" s="6">
        <v>5587071</v>
      </c>
      <c r="G13" s="6"/>
      <c r="H13" s="6"/>
      <c r="I13" s="6"/>
      <c r="K13" s="6"/>
      <c r="L13" s="6"/>
      <c r="M13" s="6"/>
      <c r="O13" s="6">
        <v>3060000</v>
      </c>
      <c r="P13" s="6">
        <v>0</v>
      </c>
      <c r="Q13" s="6">
        <v>5587071</v>
      </c>
    </row>
    <row r="14" spans="1:17" ht="12.75" hidden="1">
      <c r="A14" s="8"/>
      <c r="B14" s="7" t="s">
        <v>9</v>
      </c>
      <c r="C14" s="9">
        <v>3556671</v>
      </c>
      <c r="D14" s="9">
        <v>732600</v>
      </c>
      <c r="E14" s="9">
        <v>5587071</v>
      </c>
      <c r="G14" s="9"/>
      <c r="H14" s="9"/>
      <c r="I14" s="9"/>
      <c r="K14" s="9"/>
      <c r="L14" s="9"/>
      <c r="M14" s="9"/>
      <c r="O14" s="9">
        <v>3556671</v>
      </c>
      <c r="P14" s="9">
        <v>732600</v>
      </c>
      <c r="Q14" s="9">
        <v>5587071</v>
      </c>
    </row>
    <row r="15" spans="1:17" ht="12.75" hidden="1">
      <c r="A15" s="7">
        <v>2004</v>
      </c>
      <c r="B15" s="4" t="s">
        <v>0</v>
      </c>
      <c r="C15" s="6">
        <v>0</v>
      </c>
      <c r="D15" s="6">
        <v>100000</v>
      </c>
      <c r="E15" s="6">
        <v>5487071</v>
      </c>
      <c r="G15" s="6"/>
      <c r="H15" s="6"/>
      <c r="I15" s="6"/>
      <c r="K15" s="6"/>
      <c r="L15" s="6"/>
      <c r="M15" s="6"/>
      <c r="O15" s="6">
        <v>0</v>
      </c>
      <c r="P15" s="6">
        <v>100000</v>
      </c>
      <c r="Q15" s="6">
        <v>5487071</v>
      </c>
    </row>
    <row r="16" spans="1:17" ht="12.75" hidden="1">
      <c r="A16" s="8"/>
      <c r="B16" s="4" t="s">
        <v>1</v>
      </c>
      <c r="C16" s="6">
        <v>0</v>
      </c>
      <c r="D16" s="6">
        <v>354000</v>
      </c>
      <c r="E16" s="6">
        <v>5133071</v>
      </c>
      <c r="G16" s="6"/>
      <c r="H16" s="6"/>
      <c r="I16" s="6"/>
      <c r="K16" s="6"/>
      <c r="L16" s="6"/>
      <c r="M16" s="6"/>
      <c r="O16" s="6">
        <v>0</v>
      </c>
      <c r="P16" s="6">
        <v>354000</v>
      </c>
      <c r="Q16" s="6">
        <v>5133071</v>
      </c>
    </row>
    <row r="17" spans="1:17" ht="12.75" hidden="1">
      <c r="A17" s="8"/>
      <c r="B17" s="4" t="s">
        <v>3</v>
      </c>
      <c r="C17" s="6">
        <v>550000</v>
      </c>
      <c r="D17" s="6">
        <v>240000</v>
      </c>
      <c r="E17" s="6">
        <v>5443071</v>
      </c>
      <c r="G17" s="6"/>
      <c r="H17" s="6"/>
      <c r="I17" s="6"/>
      <c r="K17" s="6"/>
      <c r="L17" s="6"/>
      <c r="M17" s="6"/>
      <c r="O17" s="6">
        <v>550000</v>
      </c>
      <c r="P17" s="6">
        <v>240000</v>
      </c>
      <c r="Q17" s="6">
        <v>5443071</v>
      </c>
    </row>
    <row r="18" spans="1:17" ht="12.75" hidden="1">
      <c r="A18" s="8"/>
      <c r="B18" s="4" t="s">
        <v>4</v>
      </c>
      <c r="C18" s="6">
        <v>1694000</v>
      </c>
      <c r="D18" s="6">
        <v>100000</v>
      </c>
      <c r="E18" s="6">
        <v>7037071</v>
      </c>
      <c r="G18" s="6"/>
      <c r="H18" s="6"/>
      <c r="I18" s="6"/>
      <c r="K18" s="6"/>
      <c r="L18" s="6"/>
      <c r="M18" s="6"/>
      <c r="O18" s="6">
        <v>1694000</v>
      </c>
      <c r="P18" s="6">
        <v>100000</v>
      </c>
      <c r="Q18" s="6">
        <v>7037071</v>
      </c>
    </row>
    <row r="19" spans="1:17" ht="12.75" hidden="1">
      <c r="A19" s="8"/>
      <c r="B19" s="4" t="s">
        <v>5</v>
      </c>
      <c r="C19" s="6">
        <v>0</v>
      </c>
      <c r="D19" s="6">
        <v>142600</v>
      </c>
      <c r="E19" s="6">
        <v>6894471</v>
      </c>
      <c r="G19" s="6"/>
      <c r="H19" s="6"/>
      <c r="I19" s="6"/>
      <c r="K19" s="6"/>
      <c r="L19" s="6"/>
      <c r="M19" s="6"/>
      <c r="O19" s="6">
        <v>0</v>
      </c>
      <c r="P19" s="6">
        <v>142600</v>
      </c>
      <c r="Q19" s="6">
        <v>6894471</v>
      </c>
    </row>
    <row r="20" spans="1:17" ht="12.75" hidden="1">
      <c r="A20" s="8"/>
      <c r="B20" s="4" t="s">
        <v>6</v>
      </c>
      <c r="C20" s="6">
        <v>580100</v>
      </c>
      <c r="D20" s="6">
        <v>0</v>
      </c>
      <c r="E20" s="6">
        <v>7474571</v>
      </c>
      <c r="G20" s="6"/>
      <c r="H20" s="6"/>
      <c r="I20" s="6"/>
      <c r="K20" s="6"/>
      <c r="L20" s="6"/>
      <c r="M20" s="6"/>
      <c r="O20" s="6">
        <v>580100</v>
      </c>
      <c r="P20" s="6">
        <v>0</v>
      </c>
      <c r="Q20" s="6">
        <v>7474571</v>
      </c>
    </row>
    <row r="21" spans="1:17" ht="12.75" hidden="1">
      <c r="A21" s="8"/>
      <c r="B21" s="4" t="s">
        <v>7</v>
      </c>
      <c r="C21" s="6">
        <v>0</v>
      </c>
      <c r="D21" s="6">
        <v>404000</v>
      </c>
      <c r="E21" s="6">
        <v>7070571</v>
      </c>
      <c r="G21" s="6"/>
      <c r="H21" s="6"/>
      <c r="I21" s="6"/>
      <c r="K21" s="6"/>
      <c r="L21" s="6"/>
      <c r="M21" s="6"/>
      <c r="O21" s="6">
        <v>0</v>
      </c>
      <c r="P21" s="6">
        <v>404000</v>
      </c>
      <c r="Q21" s="6">
        <v>7070571</v>
      </c>
    </row>
    <row r="22" spans="1:17" ht="12.75" hidden="1">
      <c r="A22" s="8"/>
      <c r="B22" s="4" t="s">
        <v>8</v>
      </c>
      <c r="C22" s="6">
        <v>200000</v>
      </c>
      <c r="D22" s="6">
        <v>0</v>
      </c>
      <c r="E22" s="6">
        <v>7270571</v>
      </c>
      <c r="G22" s="6"/>
      <c r="H22" s="6"/>
      <c r="I22" s="6"/>
      <c r="K22" s="6"/>
      <c r="L22" s="6"/>
      <c r="M22" s="6"/>
      <c r="O22" s="6">
        <v>200000</v>
      </c>
      <c r="P22" s="6">
        <v>0</v>
      </c>
      <c r="Q22" s="6">
        <v>7270571</v>
      </c>
    </row>
    <row r="23" spans="1:17" ht="12.75" hidden="1">
      <c r="A23" s="8"/>
      <c r="B23" s="7" t="s">
        <v>9</v>
      </c>
      <c r="C23" s="14">
        <v>3024100</v>
      </c>
      <c r="D23" s="14">
        <v>1340600</v>
      </c>
      <c r="E23" s="14">
        <v>7270571</v>
      </c>
      <c r="G23" s="14"/>
      <c r="H23" s="14"/>
      <c r="I23" s="14"/>
      <c r="K23" s="14"/>
      <c r="L23" s="14"/>
      <c r="M23" s="14"/>
      <c r="O23" s="14">
        <v>3024100</v>
      </c>
      <c r="P23" s="14">
        <v>1340600</v>
      </c>
      <c r="Q23" s="14">
        <v>7270571</v>
      </c>
    </row>
    <row r="24" spans="1:17" ht="12.75" hidden="1">
      <c r="A24" s="7">
        <v>2005</v>
      </c>
      <c r="B24" s="4" t="s">
        <v>0</v>
      </c>
      <c r="C24" s="6">
        <v>0</v>
      </c>
      <c r="D24" s="6">
        <v>301100</v>
      </c>
      <c r="E24" s="6">
        <v>6969471</v>
      </c>
      <c r="G24" s="6"/>
      <c r="H24" s="6"/>
      <c r="I24" s="6"/>
      <c r="K24" s="6"/>
      <c r="L24" s="6"/>
      <c r="M24" s="6"/>
      <c r="O24" s="6">
        <v>0</v>
      </c>
      <c r="P24" s="6">
        <v>301100</v>
      </c>
      <c r="Q24" s="6">
        <v>6969471</v>
      </c>
    </row>
    <row r="25" spans="1:17" ht="12.75" hidden="1">
      <c r="A25" s="8"/>
      <c r="B25" s="4" t="s">
        <v>1</v>
      </c>
      <c r="C25" s="6">
        <v>0</v>
      </c>
      <c r="D25" s="6">
        <v>354000</v>
      </c>
      <c r="E25" s="6">
        <v>6615471</v>
      </c>
      <c r="G25" s="6"/>
      <c r="H25" s="6"/>
      <c r="I25" s="6"/>
      <c r="K25" s="6"/>
      <c r="L25" s="6"/>
      <c r="M25" s="6"/>
      <c r="O25" s="6">
        <v>0</v>
      </c>
      <c r="P25" s="6">
        <v>354000</v>
      </c>
      <c r="Q25" s="6">
        <v>6615471</v>
      </c>
    </row>
    <row r="26" spans="1:17" ht="12.75" hidden="1">
      <c r="A26" s="8"/>
      <c r="B26" s="4" t="s">
        <v>2</v>
      </c>
      <c r="C26" s="6">
        <v>2600000</v>
      </c>
      <c r="D26" s="6">
        <v>0</v>
      </c>
      <c r="E26" s="6">
        <v>2600000</v>
      </c>
      <c r="G26" s="6"/>
      <c r="H26" s="6"/>
      <c r="I26" s="6"/>
      <c r="K26" s="6"/>
      <c r="L26" s="6"/>
      <c r="M26" s="6"/>
      <c r="O26" s="6">
        <v>2600000</v>
      </c>
      <c r="P26" s="6">
        <v>0</v>
      </c>
      <c r="Q26" s="6">
        <v>2600000</v>
      </c>
    </row>
    <row r="27" spans="1:17" ht="12.75" hidden="1">
      <c r="A27" s="8"/>
      <c r="B27" s="4" t="s">
        <v>3</v>
      </c>
      <c r="C27" s="6">
        <v>240000</v>
      </c>
      <c r="D27" s="6">
        <v>240000</v>
      </c>
      <c r="E27" s="6">
        <v>9215471</v>
      </c>
      <c r="G27" s="6"/>
      <c r="H27" s="6"/>
      <c r="I27" s="6"/>
      <c r="K27" s="6"/>
      <c r="L27" s="6"/>
      <c r="M27" s="6"/>
      <c r="O27" s="6">
        <v>240000</v>
      </c>
      <c r="P27" s="6">
        <v>240000</v>
      </c>
      <c r="Q27" s="6">
        <v>9215471</v>
      </c>
    </row>
    <row r="28" spans="1:17" ht="12.75" hidden="1">
      <c r="A28" s="8"/>
      <c r="B28" s="4" t="s">
        <v>5</v>
      </c>
      <c r="C28" s="6">
        <v>142600</v>
      </c>
      <c r="D28" s="6">
        <v>142600</v>
      </c>
      <c r="E28" s="6">
        <v>9215471</v>
      </c>
      <c r="G28" s="6"/>
      <c r="H28" s="6"/>
      <c r="I28" s="6"/>
      <c r="K28" s="6"/>
      <c r="L28" s="6"/>
      <c r="M28" s="6"/>
      <c r="O28" s="6">
        <v>142600</v>
      </c>
      <c r="P28" s="6">
        <v>142600</v>
      </c>
      <c r="Q28" s="6">
        <v>9215471</v>
      </c>
    </row>
    <row r="29" spans="1:17" ht="12.75" hidden="1">
      <c r="A29" s="8"/>
      <c r="B29" s="4" t="s">
        <v>7</v>
      </c>
      <c r="C29" s="6">
        <v>355771</v>
      </c>
      <c r="D29" s="6">
        <v>300671</v>
      </c>
      <c r="E29" s="6">
        <v>9270571</v>
      </c>
      <c r="G29" s="6"/>
      <c r="H29" s="6"/>
      <c r="I29" s="6"/>
      <c r="K29" s="6"/>
      <c r="L29" s="6"/>
      <c r="M29" s="6"/>
      <c r="O29" s="6">
        <v>355771</v>
      </c>
      <c r="P29" s="6">
        <v>300671</v>
      </c>
      <c r="Q29" s="6">
        <v>9270571</v>
      </c>
    </row>
    <row r="30" spans="1:17" ht="12.75" hidden="1">
      <c r="A30" s="8"/>
      <c r="B30" s="4" t="s">
        <v>8</v>
      </c>
      <c r="C30" s="6"/>
      <c r="D30" s="6">
        <v>1036600</v>
      </c>
      <c r="E30" s="6">
        <v>8233971</v>
      </c>
      <c r="G30" s="6"/>
      <c r="H30" s="6"/>
      <c r="I30" s="6"/>
      <c r="K30" s="6"/>
      <c r="L30" s="6"/>
      <c r="M30" s="6"/>
      <c r="O30" s="6"/>
      <c r="P30" s="6">
        <v>1036600</v>
      </c>
      <c r="Q30" s="6">
        <v>8233971</v>
      </c>
    </row>
    <row r="31" spans="1:17" ht="12.75" hidden="1">
      <c r="A31" s="7">
        <v>2005</v>
      </c>
      <c r="B31" s="7" t="s">
        <v>9</v>
      </c>
      <c r="C31" s="14">
        <v>3338371</v>
      </c>
      <c r="D31" s="14">
        <v>2374971</v>
      </c>
      <c r="E31" s="14">
        <v>8233971</v>
      </c>
      <c r="G31" s="14"/>
      <c r="H31" s="14"/>
      <c r="I31" s="14"/>
      <c r="K31" s="14"/>
      <c r="L31" s="14"/>
      <c r="M31" s="14"/>
      <c r="O31" s="14">
        <v>3338371</v>
      </c>
      <c r="P31" s="14">
        <v>2374971</v>
      </c>
      <c r="Q31" s="14">
        <v>8233971</v>
      </c>
    </row>
    <row r="32" spans="1:17" ht="12.75" hidden="1">
      <c r="A32" s="7">
        <v>2006</v>
      </c>
      <c r="B32" s="4" t="s">
        <v>0</v>
      </c>
      <c r="C32" s="6">
        <v>0</v>
      </c>
      <c r="D32" s="6">
        <v>100000</v>
      </c>
      <c r="E32" s="6">
        <v>8133971</v>
      </c>
      <c r="G32" s="6"/>
      <c r="H32" s="6"/>
      <c r="I32" s="6"/>
      <c r="K32" s="6"/>
      <c r="L32" s="6"/>
      <c r="M32" s="6"/>
      <c r="O32" s="6">
        <v>0</v>
      </c>
      <c r="P32" s="6">
        <v>100000</v>
      </c>
      <c r="Q32" s="6">
        <v>8133971</v>
      </c>
    </row>
    <row r="33" spans="1:17" ht="12.75" hidden="1">
      <c r="A33" s="8"/>
      <c r="B33" s="4" t="s">
        <v>1</v>
      </c>
      <c r="C33" s="6">
        <v>0</v>
      </c>
      <c r="D33" s="6">
        <v>0</v>
      </c>
      <c r="E33" s="6">
        <v>8133971</v>
      </c>
      <c r="G33" s="6"/>
      <c r="H33" s="6"/>
      <c r="I33" s="6"/>
      <c r="K33" s="6"/>
      <c r="L33" s="6"/>
      <c r="M33" s="6"/>
      <c r="O33" s="6">
        <v>0</v>
      </c>
      <c r="P33" s="6">
        <v>0</v>
      </c>
      <c r="Q33" s="6">
        <v>8133971</v>
      </c>
    </row>
    <row r="34" spans="1:17" ht="12.75" hidden="1">
      <c r="A34" s="8"/>
      <c r="B34" s="4" t="s">
        <v>2</v>
      </c>
      <c r="C34" s="6">
        <v>200000</v>
      </c>
      <c r="D34" s="6">
        <v>100000</v>
      </c>
      <c r="E34" s="6">
        <v>8233971</v>
      </c>
      <c r="G34" s="6"/>
      <c r="H34" s="6"/>
      <c r="I34" s="6"/>
      <c r="K34" s="6"/>
      <c r="L34" s="6"/>
      <c r="M34" s="6"/>
      <c r="O34" s="6">
        <v>200000</v>
      </c>
      <c r="P34" s="6">
        <v>100000</v>
      </c>
      <c r="Q34" s="6">
        <v>8233971</v>
      </c>
    </row>
    <row r="35" spans="1:17" ht="12.75" hidden="1">
      <c r="A35" s="8"/>
      <c r="B35" s="4" t="s">
        <v>3</v>
      </c>
      <c r="C35" s="6">
        <v>1800000</v>
      </c>
      <c r="D35" s="6">
        <v>0</v>
      </c>
      <c r="E35" s="6">
        <v>10033971</v>
      </c>
      <c r="G35" s="6"/>
      <c r="H35" s="6"/>
      <c r="I35" s="6"/>
      <c r="K35" s="6"/>
      <c r="L35" s="6"/>
      <c r="M35" s="6"/>
      <c r="O35" s="6">
        <v>1800000</v>
      </c>
      <c r="P35" s="6">
        <v>0</v>
      </c>
      <c r="Q35" s="6">
        <v>10033971</v>
      </c>
    </row>
    <row r="36" spans="1:17" ht="12.75" hidden="1">
      <c r="A36" s="8"/>
      <c r="B36" s="4" t="s">
        <v>4</v>
      </c>
      <c r="C36" s="6">
        <v>1600000</v>
      </c>
      <c r="D36" s="6">
        <v>0</v>
      </c>
      <c r="E36" s="6">
        <v>11633971</v>
      </c>
      <c r="G36" s="6"/>
      <c r="H36" s="6"/>
      <c r="I36" s="6"/>
      <c r="K36" s="6"/>
      <c r="L36" s="6"/>
      <c r="M36" s="6"/>
      <c r="O36" s="6">
        <v>1600000</v>
      </c>
      <c r="P36" s="6">
        <v>0</v>
      </c>
      <c r="Q36" s="6">
        <v>11633971</v>
      </c>
    </row>
    <row r="37" spans="1:17" ht="12.75" hidden="1">
      <c r="A37" s="8"/>
      <c r="B37" s="4" t="s">
        <v>5</v>
      </c>
      <c r="C37" s="6">
        <v>0</v>
      </c>
      <c r="D37" s="6">
        <v>0</v>
      </c>
      <c r="E37" s="6">
        <v>11633971</v>
      </c>
      <c r="G37" s="6"/>
      <c r="H37" s="6"/>
      <c r="I37" s="6"/>
      <c r="K37" s="6"/>
      <c r="L37" s="6"/>
      <c r="M37" s="6"/>
      <c r="O37" s="6">
        <v>0</v>
      </c>
      <c r="P37" s="6">
        <v>0</v>
      </c>
      <c r="Q37" s="6">
        <v>11633971</v>
      </c>
    </row>
    <row r="38" spans="1:17" ht="12.75" hidden="1">
      <c r="A38" s="8"/>
      <c r="B38" s="4" t="s">
        <v>6</v>
      </c>
      <c r="C38" s="6">
        <v>3500000</v>
      </c>
      <c r="D38" s="6">
        <v>0</v>
      </c>
      <c r="E38" s="6">
        <v>15133971</v>
      </c>
      <c r="G38" s="6"/>
      <c r="H38" s="6"/>
      <c r="I38" s="6"/>
      <c r="K38" s="6"/>
      <c r="L38" s="6"/>
      <c r="M38" s="6"/>
      <c r="O38" s="6">
        <v>3500000</v>
      </c>
      <c r="P38" s="6">
        <v>0</v>
      </c>
      <c r="Q38" s="6">
        <v>15133971</v>
      </c>
    </row>
    <row r="39" spans="1:17" ht="12.75" hidden="1">
      <c r="A39" s="8"/>
      <c r="B39" s="4" t="s">
        <v>7</v>
      </c>
      <c r="C39" s="6">
        <v>1604000</v>
      </c>
      <c r="D39" s="6">
        <v>204000</v>
      </c>
      <c r="E39" s="6">
        <v>16533971</v>
      </c>
      <c r="G39" s="6"/>
      <c r="H39" s="6"/>
      <c r="I39" s="6"/>
      <c r="K39" s="6"/>
      <c r="L39" s="6"/>
      <c r="M39" s="6"/>
      <c r="O39" s="6">
        <v>1604000</v>
      </c>
      <c r="P39" s="6">
        <v>204000</v>
      </c>
      <c r="Q39" s="6">
        <v>16533971</v>
      </c>
    </row>
    <row r="40" spans="1:17" ht="12.75" hidden="1">
      <c r="A40" s="8"/>
      <c r="B40" s="4" t="s">
        <v>8</v>
      </c>
      <c r="C40" s="6">
        <v>1200000</v>
      </c>
      <c r="D40" s="6">
        <v>0</v>
      </c>
      <c r="E40" s="6">
        <v>17733971</v>
      </c>
      <c r="G40" s="6"/>
      <c r="H40" s="6"/>
      <c r="I40" s="6"/>
      <c r="K40" s="6"/>
      <c r="L40" s="6"/>
      <c r="M40" s="6"/>
      <c r="O40" s="6">
        <v>1200000</v>
      </c>
      <c r="P40" s="6">
        <v>0</v>
      </c>
      <c r="Q40" s="6">
        <v>17733971</v>
      </c>
    </row>
    <row r="41" spans="1:17" ht="12.75" hidden="1">
      <c r="A41" s="8"/>
      <c r="B41" s="7" t="s">
        <v>9</v>
      </c>
      <c r="C41" s="14">
        <v>9904000</v>
      </c>
      <c r="D41" s="14">
        <v>404000</v>
      </c>
      <c r="E41" s="14">
        <v>17733971</v>
      </c>
      <c r="G41" s="14"/>
      <c r="H41" s="14"/>
      <c r="I41" s="14"/>
      <c r="K41" s="14"/>
      <c r="L41" s="14"/>
      <c r="M41" s="14"/>
      <c r="O41" s="14">
        <v>9904000</v>
      </c>
      <c r="P41" s="14">
        <v>404000</v>
      </c>
      <c r="Q41" s="14">
        <v>17733971</v>
      </c>
    </row>
    <row r="42" spans="1:17" ht="12.75" hidden="1">
      <c r="A42" s="7">
        <v>2007</v>
      </c>
      <c r="B42" s="4" t="s">
        <v>0</v>
      </c>
      <c r="C42" s="6">
        <v>1450000</v>
      </c>
      <c r="D42" s="6">
        <v>450000</v>
      </c>
      <c r="E42" s="6">
        <v>18733971</v>
      </c>
      <c r="G42" s="6"/>
      <c r="H42" s="6"/>
      <c r="I42" s="6"/>
      <c r="K42" s="6"/>
      <c r="L42" s="6"/>
      <c r="M42" s="6"/>
      <c r="O42" s="6">
        <v>1450000</v>
      </c>
      <c r="P42" s="6">
        <v>450000</v>
      </c>
      <c r="Q42" s="6">
        <v>18733971</v>
      </c>
    </row>
    <row r="43" spans="1:17" ht="12.75" hidden="1">
      <c r="A43" s="8"/>
      <c r="B43" s="4" t="s">
        <v>1</v>
      </c>
      <c r="C43" s="6">
        <v>354000</v>
      </c>
      <c r="D43" s="6">
        <v>858000</v>
      </c>
      <c r="E43" s="6">
        <v>18229971</v>
      </c>
      <c r="G43" s="6"/>
      <c r="H43" s="6"/>
      <c r="I43" s="6"/>
      <c r="K43" s="6"/>
      <c r="L43" s="6"/>
      <c r="M43" s="6"/>
      <c r="O43" s="6">
        <v>354000</v>
      </c>
      <c r="P43" s="6">
        <v>858000</v>
      </c>
      <c r="Q43" s="6">
        <v>18229971</v>
      </c>
    </row>
    <row r="44" spans="1:17" ht="12.75" hidden="1">
      <c r="A44" s="8"/>
      <c r="B44" s="4" t="s">
        <v>3</v>
      </c>
      <c r="C44" s="6">
        <v>490000</v>
      </c>
      <c r="D44" s="6">
        <v>490000</v>
      </c>
      <c r="E44" s="6">
        <v>18229971</v>
      </c>
      <c r="G44" s="6"/>
      <c r="H44" s="6"/>
      <c r="I44" s="6"/>
      <c r="K44" s="6"/>
      <c r="L44" s="6"/>
      <c r="M44" s="6"/>
      <c r="O44" s="6">
        <v>490000</v>
      </c>
      <c r="P44" s="6">
        <v>490000</v>
      </c>
      <c r="Q44" s="6">
        <v>18229971</v>
      </c>
    </row>
    <row r="45" spans="1:17" ht="12.75" hidden="1">
      <c r="A45" s="8"/>
      <c r="B45" s="4" t="s">
        <v>4</v>
      </c>
      <c r="C45" s="6">
        <v>150000</v>
      </c>
      <c r="D45" s="6">
        <v>0</v>
      </c>
      <c r="E45" s="6">
        <v>18379971</v>
      </c>
      <c r="G45" s="6"/>
      <c r="H45" s="6"/>
      <c r="I45" s="6"/>
      <c r="K45" s="6"/>
      <c r="L45" s="6"/>
      <c r="M45" s="6"/>
      <c r="O45" s="6">
        <v>150000</v>
      </c>
      <c r="P45" s="6">
        <v>0</v>
      </c>
      <c r="Q45" s="6">
        <v>18379971</v>
      </c>
    </row>
    <row r="46" spans="1:17" ht="12.75" hidden="1">
      <c r="A46" s="8"/>
      <c r="B46" s="4" t="s">
        <v>5</v>
      </c>
      <c r="C46" s="6">
        <v>0</v>
      </c>
      <c r="D46" s="6">
        <v>142600</v>
      </c>
      <c r="E46" s="6">
        <v>18237371</v>
      </c>
      <c r="G46" s="6"/>
      <c r="H46" s="6"/>
      <c r="I46" s="6"/>
      <c r="K46" s="6"/>
      <c r="L46" s="6"/>
      <c r="M46" s="6"/>
      <c r="O46" s="6">
        <v>0</v>
      </c>
      <c r="P46" s="6">
        <v>142600</v>
      </c>
      <c r="Q46" s="6">
        <v>18237371</v>
      </c>
    </row>
    <row r="47" spans="1:17" ht="12.75" hidden="1">
      <c r="A47" s="8"/>
      <c r="B47" s="4" t="s">
        <v>6</v>
      </c>
      <c r="C47" s="6">
        <v>425600</v>
      </c>
      <c r="D47" s="6">
        <v>283000</v>
      </c>
      <c r="E47" s="6">
        <v>18379971</v>
      </c>
      <c r="G47" s="6"/>
      <c r="H47" s="6"/>
      <c r="I47" s="6"/>
      <c r="K47" s="6"/>
      <c r="L47" s="6"/>
      <c r="M47" s="6"/>
      <c r="O47" s="6">
        <v>425600</v>
      </c>
      <c r="P47" s="6">
        <v>283000</v>
      </c>
      <c r="Q47" s="6">
        <v>18379971</v>
      </c>
    </row>
    <row r="48" spans="1:17" ht="12.75" hidden="1">
      <c r="A48" s="8"/>
      <c r="B48" s="4" t="s">
        <v>7</v>
      </c>
      <c r="C48" s="6">
        <v>400000</v>
      </c>
      <c r="D48" s="6">
        <v>304000</v>
      </c>
      <c r="E48" s="6">
        <v>18475971</v>
      </c>
      <c r="G48" s="6"/>
      <c r="H48" s="6"/>
      <c r="I48" s="6"/>
      <c r="K48" s="6"/>
      <c r="L48" s="6"/>
      <c r="M48" s="6"/>
      <c r="O48" s="6">
        <v>400000</v>
      </c>
      <c r="P48" s="6">
        <v>304000</v>
      </c>
      <c r="Q48" s="6">
        <v>18475971</v>
      </c>
    </row>
    <row r="49" spans="1:17" ht="12.75" hidden="1">
      <c r="A49" s="8"/>
      <c r="B49" s="4" t="s">
        <v>8</v>
      </c>
      <c r="C49" s="6">
        <v>2954000</v>
      </c>
      <c r="D49" s="6">
        <v>0</v>
      </c>
      <c r="E49" s="6">
        <v>21029971</v>
      </c>
      <c r="G49" s="6"/>
      <c r="H49" s="6"/>
      <c r="I49" s="6"/>
      <c r="K49" s="6"/>
      <c r="L49" s="6"/>
      <c r="M49" s="6"/>
      <c r="O49" s="6">
        <v>2954000</v>
      </c>
      <c r="P49" s="6">
        <v>0</v>
      </c>
      <c r="Q49" s="6">
        <v>21029971</v>
      </c>
    </row>
    <row r="50" spans="1:17" ht="12.75" hidden="1">
      <c r="A50" s="8"/>
      <c r="B50" s="7" t="s">
        <v>9</v>
      </c>
      <c r="C50" s="29">
        <v>6223600</v>
      </c>
      <c r="D50" s="29">
        <v>2527600</v>
      </c>
      <c r="E50" s="29">
        <v>21429971</v>
      </c>
      <c r="G50" s="29"/>
      <c r="H50" s="29"/>
      <c r="I50" s="29"/>
      <c r="K50" s="29"/>
      <c r="L50" s="29"/>
      <c r="M50" s="29"/>
      <c r="O50" s="29">
        <v>6223600</v>
      </c>
      <c r="P50" s="29">
        <v>2527600</v>
      </c>
      <c r="Q50" s="29">
        <v>21429971</v>
      </c>
    </row>
    <row r="51" spans="1:17" ht="12.75">
      <c r="A51" s="7">
        <v>2008</v>
      </c>
      <c r="B51" s="36" t="s">
        <v>21</v>
      </c>
      <c r="C51" s="29"/>
      <c r="D51" s="29"/>
      <c r="E51" s="37">
        <v>21429971</v>
      </c>
      <c r="G51" s="29"/>
      <c r="H51" s="29"/>
      <c r="I51" s="29"/>
      <c r="K51" s="29"/>
      <c r="L51" s="29"/>
      <c r="M51" s="29"/>
      <c r="O51" s="37">
        <f>SUM(C51,G51,K51)</f>
        <v>0</v>
      </c>
      <c r="P51" s="37">
        <f>SUM(D51,H51,L51)</f>
        <v>0</v>
      </c>
      <c r="Q51" s="37">
        <f>SUM(E51,I51,M51)</f>
        <v>21429971</v>
      </c>
    </row>
    <row r="52" spans="1:17" ht="12.75">
      <c r="A52" s="8"/>
      <c r="B52" s="36" t="s">
        <v>22</v>
      </c>
      <c r="C52" s="29"/>
      <c r="D52" s="29"/>
      <c r="E52" s="37">
        <v>21429971</v>
      </c>
      <c r="G52" s="29"/>
      <c r="H52" s="29"/>
      <c r="I52" s="29"/>
      <c r="K52" s="29"/>
      <c r="L52" s="29"/>
      <c r="M52" s="29"/>
      <c r="O52" s="37">
        <f aca="true" t="shared" si="0" ref="O52:O115">SUM(C52,G52,K52)</f>
        <v>0</v>
      </c>
      <c r="P52" s="37">
        <f aca="true" t="shared" si="1" ref="P52:P115">SUM(D52,H52,L52)</f>
        <v>0</v>
      </c>
      <c r="Q52" s="37">
        <f aca="true" t="shared" si="2" ref="Q52:Q115">SUM(E52,I52,M52)</f>
        <v>21429971</v>
      </c>
    </row>
    <row r="53" spans="1:17" ht="12.75">
      <c r="A53" s="8"/>
      <c r="B53" s="36" t="s">
        <v>19</v>
      </c>
      <c r="C53" s="29"/>
      <c r="D53" s="29"/>
      <c r="E53" s="37">
        <v>21429971</v>
      </c>
      <c r="G53" s="29"/>
      <c r="H53" s="29"/>
      <c r="I53" s="29"/>
      <c r="K53" s="29"/>
      <c r="L53" s="29"/>
      <c r="M53" s="29"/>
      <c r="O53" s="37">
        <f t="shared" si="0"/>
        <v>0</v>
      </c>
      <c r="P53" s="37">
        <f t="shared" si="1"/>
        <v>0</v>
      </c>
      <c r="Q53" s="37">
        <f t="shared" si="2"/>
        <v>21429971</v>
      </c>
    </row>
    <row r="54" spans="2:17" ht="12.75">
      <c r="B54" s="4" t="s">
        <v>0</v>
      </c>
      <c r="C54" s="6">
        <v>2400000</v>
      </c>
      <c r="D54" s="6">
        <v>400000</v>
      </c>
      <c r="E54" s="6">
        <v>23429971</v>
      </c>
      <c r="G54" s="6"/>
      <c r="H54" s="6"/>
      <c r="I54" s="6"/>
      <c r="K54" s="6"/>
      <c r="L54" s="6"/>
      <c r="M54" s="6"/>
      <c r="O54" s="37">
        <f t="shared" si="0"/>
        <v>2400000</v>
      </c>
      <c r="P54" s="37">
        <f t="shared" si="1"/>
        <v>400000</v>
      </c>
      <c r="Q54" s="37">
        <f t="shared" si="2"/>
        <v>23429971</v>
      </c>
    </row>
    <row r="55" spans="1:17" ht="12.75">
      <c r="A55" s="8"/>
      <c r="B55" s="4" t="s">
        <v>1</v>
      </c>
      <c r="C55" s="6">
        <v>0</v>
      </c>
      <c r="D55" s="6">
        <v>0</v>
      </c>
      <c r="E55" s="6">
        <v>23429971</v>
      </c>
      <c r="G55" s="6"/>
      <c r="H55" s="6"/>
      <c r="I55" s="6"/>
      <c r="K55" s="6"/>
      <c r="L55" s="6"/>
      <c r="M55" s="6"/>
      <c r="O55" s="37">
        <f t="shared" si="0"/>
        <v>0</v>
      </c>
      <c r="P55" s="37">
        <f t="shared" si="1"/>
        <v>0</v>
      </c>
      <c r="Q55" s="37">
        <f t="shared" si="2"/>
        <v>23429971</v>
      </c>
    </row>
    <row r="56" spans="1:17" ht="12.75">
      <c r="A56" s="8"/>
      <c r="B56" s="4" t="s">
        <v>2</v>
      </c>
      <c r="C56" s="6">
        <v>123600</v>
      </c>
      <c r="D56" s="6">
        <v>377600</v>
      </c>
      <c r="E56" s="6">
        <v>23175971</v>
      </c>
      <c r="G56" s="6"/>
      <c r="H56" s="6"/>
      <c r="I56" s="6"/>
      <c r="K56" s="6"/>
      <c r="L56" s="6"/>
      <c r="M56" s="6"/>
      <c r="O56" s="37">
        <f t="shared" si="0"/>
        <v>123600</v>
      </c>
      <c r="P56" s="37">
        <f t="shared" si="1"/>
        <v>377600</v>
      </c>
      <c r="Q56" s="37">
        <f t="shared" si="2"/>
        <v>23175971</v>
      </c>
    </row>
    <row r="57" spans="1:17" ht="12.75">
      <c r="A57" s="8"/>
      <c r="B57" s="4" t="s">
        <v>3</v>
      </c>
      <c r="C57" s="6">
        <v>350000</v>
      </c>
      <c r="D57" s="6">
        <v>350000</v>
      </c>
      <c r="E57" s="6">
        <v>23175971</v>
      </c>
      <c r="G57" s="6"/>
      <c r="H57" s="6"/>
      <c r="I57" s="6"/>
      <c r="K57" s="6"/>
      <c r="L57" s="6"/>
      <c r="M57" s="6"/>
      <c r="O57" s="37">
        <f t="shared" si="0"/>
        <v>350000</v>
      </c>
      <c r="P57" s="37">
        <f t="shared" si="1"/>
        <v>350000</v>
      </c>
      <c r="Q57" s="37">
        <f t="shared" si="2"/>
        <v>23175971</v>
      </c>
    </row>
    <row r="58" spans="1:17" ht="12.75">
      <c r="A58" s="8"/>
      <c r="B58" s="4" t="s">
        <v>4</v>
      </c>
      <c r="C58" s="6">
        <v>0</v>
      </c>
      <c r="D58" s="6">
        <v>0</v>
      </c>
      <c r="E58" s="6">
        <v>23175971</v>
      </c>
      <c r="G58" s="6"/>
      <c r="H58" s="6"/>
      <c r="I58" s="6"/>
      <c r="K58" s="6"/>
      <c r="L58" s="6"/>
      <c r="M58" s="6"/>
      <c r="O58" s="37">
        <f t="shared" si="0"/>
        <v>0</v>
      </c>
      <c r="P58" s="37">
        <f t="shared" si="1"/>
        <v>0</v>
      </c>
      <c r="Q58" s="37">
        <f t="shared" si="2"/>
        <v>23175971</v>
      </c>
    </row>
    <row r="59" spans="1:17" ht="12.75">
      <c r="A59" s="8"/>
      <c r="B59" s="4" t="s">
        <v>5</v>
      </c>
      <c r="C59" s="6">
        <v>150000</v>
      </c>
      <c r="D59" s="6">
        <v>0</v>
      </c>
      <c r="E59" s="6">
        <v>23325971</v>
      </c>
      <c r="G59" s="6"/>
      <c r="H59" s="6"/>
      <c r="I59" s="6"/>
      <c r="K59" s="6"/>
      <c r="L59" s="6"/>
      <c r="M59" s="6"/>
      <c r="O59" s="37">
        <f t="shared" si="0"/>
        <v>150000</v>
      </c>
      <c r="P59" s="37">
        <f t="shared" si="1"/>
        <v>0</v>
      </c>
      <c r="Q59" s="37">
        <f t="shared" si="2"/>
        <v>23325971</v>
      </c>
    </row>
    <row r="60" spans="1:17" ht="12.75">
      <c r="A60" s="8"/>
      <c r="B60" s="4" t="s">
        <v>6</v>
      </c>
      <c r="C60" s="6">
        <v>350000</v>
      </c>
      <c r="D60" s="6">
        <v>350000</v>
      </c>
      <c r="E60" s="6">
        <v>23325971</v>
      </c>
      <c r="G60" s="6">
        <v>271427</v>
      </c>
      <c r="H60" s="6"/>
      <c r="I60" s="6">
        <f>SUM(G60:H60)</f>
        <v>271427</v>
      </c>
      <c r="K60" s="6"/>
      <c r="L60" s="6"/>
      <c r="M60" s="6"/>
      <c r="O60" s="37">
        <f t="shared" si="0"/>
        <v>621427</v>
      </c>
      <c r="P60" s="37">
        <f t="shared" si="1"/>
        <v>350000</v>
      </c>
      <c r="Q60" s="37">
        <f t="shared" si="2"/>
        <v>23597398</v>
      </c>
    </row>
    <row r="61" spans="1:17" ht="12.75">
      <c r="A61" s="8"/>
      <c r="B61" s="4" t="s">
        <v>7</v>
      </c>
      <c r="C61" s="6">
        <v>104000</v>
      </c>
      <c r="D61" s="6">
        <v>0</v>
      </c>
      <c r="E61" s="6">
        <v>23429971</v>
      </c>
      <c r="G61" s="6"/>
      <c r="H61" s="6"/>
      <c r="I61" s="6">
        <f>SUM(I60,G61,-H61)</f>
        <v>271427</v>
      </c>
      <c r="K61" s="6"/>
      <c r="L61" s="6"/>
      <c r="M61" s="6"/>
      <c r="O61" s="37">
        <f t="shared" si="0"/>
        <v>104000</v>
      </c>
      <c r="P61" s="37">
        <f t="shared" si="1"/>
        <v>0</v>
      </c>
      <c r="Q61" s="37">
        <f t="shared" si="2"/>
        <v>23701398</v>
      </c>
    </row>
    <row r="62" spans="1:17" ht="12.75">
      <c r="A62" s="8"/>
      <c r="B62" s="4" t="s">
        <v>8</v>
      </c>
      <c r="C62" s="6"/>
      <c r="D62" s="6"/>
      <c r="E62" s="6">
        <v>23429971</v>
      </c>
      <c r="G62" s="6"/>
      <c r="H62" s="6"/>
      <c r="I62" s="6">
        <f>SUM(I61,G62,-H62)</f>
        <v>271427</v>
      </c>
      <c r="K62" s="6">
        <v>1500000</v>
      </c>
      <c r="L62" s="6">
        <v>0</v>
      </c>
      <c r="M62" s="6">
        <f>SUM(K62:L62)</f>
        <v>1500000</v>
      </c>
      <c r="O62" s="37">
        <f t="shared" si="0"/>
        <v>1500000</v>
      </c>
      <c r="P62" s="37">
        <f t="shared" si="1"/>
        <v>0</v>
      </c>
      <c r="Q62" s="37">
        <f t="shared" si="2"/>
        <v>25201398</v>
      </c>
    </row>
    <row r="63" spans="1:17" ht="12.75">
      <c r="A63" s="8"/>
      <c r="B63" s="7" t="s">
        <v>9</v>
      </c>
      <c r="C63" s="29">
        <v>3477600</v>
      </c>
      <c r="D63" s="29">
        <v>1477600</v>
      </c>
      <c r="E63" s="29">
        <v>23429971</v>
      </c>
      <c r="G63" s="29">
        <f>SUM(G60:G62)</f>
        <v>271427</v>
      </c>
      <c r="H63" s="29">
        <f>SUM(H60:H62)</f>
        <v>0</v>
      </c>
      <c r="I63" s="29">
        <f>SUM(I62)</f>
        <v>271427</v>
      </c>
      <c r="K63" s="29">
        <f>SUM(K60:K62)</f>
        <v>1500000</v>
      </c>
      <c r="L63" s="29">
        <f>SUM(L60:L62)</f>
        <v>0</v>
      </c>
      <c r="M63" s="29">
        <f>SUM(M62)</f>
        <v>1500000</v>
      </c>
      <c r="O63" s="29">
        <f t="shared" si="0"/>
        <v>5249027</v>
      </c>
      <c r="P63" s="29">
        <f t="shared" si="1"/>
        <v>1477600</v>
      </c>
      <c r="Q63" s="29">
        <f t="shared" si="2"/>
        <v>25201398</v>
      </c>
    </row>
    <row r="64" spans="1:17" ht="12.75">
      <c r="A64" s="7">
        <v>2009</v>
      </c>
      <c r="B64" s="36" t="s">
        <v>21</v>
      </c>
      <c r="C64" s="29"/>
      <c r="D64" s="29"/>
      <c r="E64" s="6">
        <v>23429971</v>
      </c>
      <c r="G64" s="29"/>
      <c r="H64" s="37">
        <v>5655</v>
      </c>
      <c r="I64" s="6">
        <f>SUM(I63,G64,-H64)</f>
        <v>265772</v>
      </c>
      <c r="K64" s="29"/>
      <c r="L64" s="29"/>
      <c r="M64" s="6">
        <f>SUM(M63,K64,-L64)</f>
        <v>1500000</v>
      </c>
      <c r="O64" s="37">
        <f t="shared" si="0"/>
        <v>0</v>
      </c>
      <c r="P64" s="37">
        <f t="shared" si="1"/>
        <v>5655</v>
      </c>
      <c r="Q64" s="37">
        <f t="shared" si="2"/>
        <v>25195743</v>
      </c>
    </row>
    <row r="65" spans="1:17" ht="12.75">
      <c r="A65" s="8"/>
      <c r="B65" s="36" t="s">
        <v>22</v>
      </c>
      <c r="C65" s="29"/>
      <c r="D65" s="29"/>
      <c r="E65" s="6">
        <v>23429971</v>
      </c>
      <c r="G65" s="29"/>
      <c r="H65" s="37">
        <v>5655</v>
      </c>
      <c r="I65" s="6">
        <f aca="true" t="shared" si="3" ref="I65:I75">SUM(I64,G65,-H65)</f>
        <v>260117</v>
      </c>
      <c r="K65" s="29"/>
      <c r="L65" s="29"/>
      <c r="M65" s="6">
        <f aca="true" t="shared" si="4" ref="M65:M75">SUM(M64,K65,-L65)</f>
        <v>1500000</v>
      </c>
      <c r="O65" s="37">
        <f t="shared" si="0"/>
        <v>0</v>
      </c>
      <c r="P65" s="37">
        <f t="shared" si="1"/>
        <v>5655</v>
      </c>
      <c r="Q65" s="37">
        <f t="shared" si="2"/>
        <v>25190088</v>
      </c>
    </row>
    <row r="66" spans="1:17" ht="12.75">
      <c r="A66" s="8"/>
      <c r="B66" s="36" t="s">
        <v>19</v>
      </c>
      <c r="C66" s="29"/>
      <c r="D66" s="29"/>
      <c r="E66" s="6">
        <v>23429971</v>
      </c>
      <c r="G66" s="29"/>
      <c r="H66" s="37">
        <v>5655</v>
      </c>
      <c r="I66" s="6">
        <f t="shared" si="3"/>
        <v>254462</v>
      </c>
      <c r="K66" s="29"/>
      <c r="L66" s="29"/>
      <c r="M66" s="6">
        <f t="shared" si="4"/>
        <v>1500000</v>
      </c>
      <c r="O66" s="37">
        <f t="shared" si="0"/>
        <v>0</v>
      </c>
      <c r="P66" s="37">
        <f t="shared" si="1"/>
        <v>5655</v>
      </c>
      <c r="Q66" s="37">
        <f t="shared" si="2"/>
        <v>25184433</v>
      </c>
    </row>
    <row r="67" spans="2:17" ht="12.75">
      <c r="B67" s="4" t="s">
        <v>0</v>
      </c>
      <c r="C67" s="6">
        <v>0</v>
      </c>
      <c r="D67" s="6">
        <v>300000</v>
      </c>
      <c r="E67" s="6">
        <v>23129971</v>
      </c>
      <c r="G67" s="6"/>
      <c r="H67" s="37">
        <v>5655</v>
      </c>
      <c r="I67" s="6">
        <f t="shared" si="3"/>
        <v>248807</v>
      </c>
      <c r="K67" s="6"/>
      <c r="L67" s="6"/>
      <c r="M67" s="6">
        <f t="shared" si="4"/>
        <v>1500000</v>
      </c>
      <c r="O67" s="37">
        <f t="shared" si="0"/>
        <v>0</v>
      </c>
      <c r="P67" s="37">
        <f t="shared" si="1"/>
        <v>305655</v>
      </c>
      <c r="Q67" s="37">
        <f t="shared" si="2"/>
        <v>24878778</v>
      </c>
    </row>
    <row r="68" spans="1:17" ht="12.75">
      <c r="A68" s="7"/>
      <c r="B68" s="4" t="s">
        <v>1</v>
      </c>
      <c r="C68" s="6">
        <v>0</v>
      </c>
      <c r="D68" s="6">
        <v>655000</v>
      </c>
      <c r="E68" s="6">
        <v>22474971</v>
      </c>
      <c r="G68" s="6"/>
      <c r="H68" s="37">
        <v>5655</v>
      </c>
      <c r="I68" s="6">
        <f t="shared" si="3"/>
        <v>243152</v>
      </c>
      <c r="K68" s="6"/>
      <c r="L68" s="6"/>
      <c r="M68" s="6">
        <f t="shared" si="4"/>
        <v>1500000</v>
      </c>
      <c r="O68" s="37">
        <f t="shared" si="0"/>
        <v>0</v>
      </c>
      <c r="P68" s="37">
        <f t="shared" si="1"/>
        <v>660655</v>
      </c>
      <c r="Q68" s="37">
        <f t="shared" si="2"/>
        <v>24218123</v>
      </c>
    </row>
    <row r="69" spans="1:17" ht="12.75">
      <c r="A69" s="8"/>
      <c r="B69" s="4" t="s">
        <v>2</v>
      </c>
      <c r="C69" s="6">
        <v>0</v>
      </c>
      <c r="D69" s="6">
        <v>570000</v>
      </c>
      <c r="E69" s="6">
        <v>21904971</v>
      </c>
      <c r="G69" s="6"/>
      <c r="H69" s="37">
        <v>5655</v>
      </c>
      <c r="I69" s="6">
        <f t="shared" si="3"/>
        <v>237497</v>
      </c>
      <c r="K69" s="6"/>
      <c r="L69" s="6"/>
      <c r="M69" s="6">
        <f t="shared" si="4"/>
        <v>1500000</v>
      </c>
      <c r="O69" s="37">
        <f t="shared" si="0"/>
        <v>0</v>
      </c>
      <c r="P69" s="37">
        <f t="shared" si="1"/>
        <v>575655</v>
      </c>
      <c r="Q69" s="37">
        <f t="shared" si="2"/>
        <v>23642468</v>
      </c>
    </row>
    <row r="70" spans="1:17" ht="12.75">
      <c r="A70" s="8"/>
      <c r="B70" s="19" t="s">
        <v>3</v>
      </c>
      <c r="C70" s="6">
        <v>0</v>
      </c>
      <c r="D70" s="6">
        <v>300000</v>
      </c>
      <c r="E70" s="6">
        <v>21604971</v>
      </c>
      <c r="G70" s="6"/>
      <c r="H70" s="37">
        <v>5655</v>
      </c>
      <c r="I70" s="6">
        <f t="shared" si="3"/>
        <v>231842</v>
      </c>
      <c r="K70" s="6"/>
      <c r="L70" s="6">
        <v>100000</v>
      </c>
      <c r="M70" s="6">
        <f t="shared" si="4"/>
        <v>1400000</v>
      </c>
      <c r="O70" s="37">
        <f t="shared" si="0"/>
        <v>0</v>
      </c>
      <c r="P70" s="37">
        <f t="shared" si="1"/>
        <v>405655</v>
      </c>
      <c r="Q70" s="37">
        <f t="shared" si="2"/>
        <v>23236813</v>
      </c>
    </row>
    <row r="71" spans="1:17" ht="12.75">
      <c r="A71" s="8"/>
      <c r="B71" s="4" t="s">
        <v>4</v>
      </c>
      <c r="C71" s="6">
        <v>0</v>
      </c>
      <c r="D71" s="6">
        <v>400000</v>
      </c>
      <c r="E71" s="6">
        <v>21204971</v>
      </c>
      <c r="G71" s="6"/>
      <c r="H71" s="37">
        <v>5655</v>
      </c>
      <c r="I71" s="6">
        <f t="shared" si="3"/>
        <v>226187</v>
      </c>
      <c r="K71" s="6"/>
      <c r="L71" s="6"/>
      <c r="M71" s="6">
        <f>SUM(M70,K71,-L71)</f>
        <v>1400000</v>
      </c>
      <c r="O71" s="37">
        <f t="shared" si="0"/>
        <v>0</v>
      </c>
      <c r="P71" s="37">
        <f t="shared" si="1"/>
        <v>405655</v>
      </c>
      <c r="Q71" s="37">
        <f t="shared" si="2"/>
        <v>22831158</v>
      </c>
    </row>
    <row r="72" spans="1:17" ht="12.75">
      <c r="A72" s="8"/>
      <c r="B72" s="4" t="s">
        <v>5</v>
      </c>
      <c r="C72" s="6">
        <v>0</v>
      </c>
      <c r="D72" s="6">
        <v>420000</v>
      </c>
      <c r="E72" s="6">
        <v>21184971</v>
      </c>
      <c r="G72" s="6"/>
      <c r="H72" s="37">
        <v>5655</v>
      </c>
      <c r="I72" s="6">
        <f t="shared" si="3"/>
        <v>220532</v>
      </c>
      <c r="K72" s="6"/>
      <c r="L72" s="6"/>
      <c r="M72" s="6">
        <f t="shared" si="4"/>
        <v>1400000</v>
      </c>
      <c r="O72" s="37">
        <f t="shared" si="0"/>
        <v>0</v>
      </c>
      <c r="P72" s="37">
        <f t="shared" si="1"/>
        <v>425655</v>
      </c>
      <c r="Q72" s="37">
        <f t="shared" si="2"/>
        <v>22805503</v>
      </c>
    </row>
    <row r="73" spans="1:17" ht="12.75">
      <c r="A73" s="8"/>
      <c r="B73" s="4" t="s">
        <v>6</v>
      </c>
      <c r="C73" s="6">
        <v>0</v>
      </c>
      <c r="D73" s="6">
        <v>400000</v>
      </c>
      <c r="E73" s="6">
        <v>20384971</v>
      </c>
      <c r="G73" s="6"/>
      <c r="H73" s="37">
        <v>5655</v>
      </c>
      <c r="I73" s="6">
        <f t="shared" si="3"/>
        <v>214877</v>
      </c>
      <c r="K73" s="6"/>
      <c r="L73" s="6"/>
      <c r="M73" s="6">
        <f t="shared" si="4"/>
        <v>1400000</v>
      </c>
      <c r="O73" s="37">
        <f t="shared" si="0"/>
        <v>0</v>
      </c>
      <c r="P73" s="37">
        <f t="shared" si="1"/>
        <v>405655</v>
      </c>
      <c r="Q73" s="37">
        <f t="shared" si="2"/>
        <v>21999848</v>
      </c>
    </row>
    <row r="74" spans="1:17" ht="12.75">
      <c r="A74" s="8"/>
      <c r="B74" s="4" t="s">
        <v>7</v>
      </c>
      <c r="C74" s="6">
        <v>0</v>
      </c>
      <c r="D74" s="6">
        <v>655000</v>
      </c>
      <c r="E74" s="6">
        <v>19729971</v>
      </c>
      <c r="G74" s="6"/>
      <c r="H74" s="37">
        <v>5655</v>
      </c>
      <c r="I74" s="6">
        <f t="shared" si="3"/>
        <v>209222</v>
      </c>
      <c r="K74" s="6"/>
      <c r="L74" s="6"/>
      <c r="M74" s="6">
        <f t="shared" si="4"/>
        <v>1400000</v>
      </c>
      <c r="O74" s="37">
        <f t="shared" si="0"/>
        <v>0</v>
      </c>
      <c r="P74" s="37">
        <f t="shared" si="1"/>
        <v>660655</v>
      </c>
      <c r="Q74" s="37">
        <f t="shared" si="2"/>
        <v>21339193</v>
      </c>
    </row>
    <row r="75" spans="1:17" ht="12.75">
      <c r="A75" s="8"/>
      <c r="B75" s="4" t="s">
        <v>8</v>
      </c>
      <c r="C75" s="6">
        <v>0</v>
      </c>
      <c r="D75" s="6">
        <v>300000</v>
      </c>
      <c r="E75" s="6">
        <v>19429971</v>
      </c>
      <c r="G75" s="6"/>
      <c r="H75" s="37">
        <v>5655</v>
      </c>
      <c r="I75" s="6">
        <f t="shared" si="3"/>
        <v>203567</v>
      </c>
      <c r="K75" s="6"/>
      <c r="L75" s="6"/>
      <c r="M75" s="6">
        <f t="shared" si="4"/>
        <v>1400000</v>
      </c>
      <c r="O75" s="37">
        <f t="shared" si="0"/>
        <v>0</v>
      </c>
      <c r="P75" s="37">
        <f t="shared" si="1"/>
        <v>305655</v>
      </c>
      <c r="Q75" s="37">
        <f t="shared" si="2"/>
        <v>21033538</v>
      </c>
    </row>
    <row r="76" spans="1:17" ht="12.75">
      <c r="A76" s="8"/>
      <c r="B76" s="7" t="s">
        <v>9</v>
      </c>
      <c r="C76" s="29">
        <v>0</v>
      </c>
      <c r="D76" s="29">
        <v>4000000</v>
      </c>
      <c r="E76" s="29">
        <v>19429971</v>
      </c>
      <c r="G76" s="29">
        <f>SUM(G64:G75)</f>
        <v>0</v>
      </c>
      <c r="H76" s="29">
        <f>SUM(H64:H75)</f>
        <v>67860</v>
      </c>
      <c r="I76" s="29">
        <f>SUM(I75)</f>
        <v>203567</v>
      </c>
      <c r="K76" s="29">
        <f>SUM(K64:K75)</f>
        <v>0</v>
      </c>
      <c r="L76" s="29">
        <f>SUM(L64:L75)</f>
        <v>100000</v>
      </c>
      <c r="M76" s="29">
        <f>SUM(M75)</f>
        <v>1400000</v>
      </c>
      <c r="O76" s="29">
        <f t="shared" si="0"/>
        <v>0</v>
      </c>
      <c r="P76" s="29">
        <f t="shared" si="1"/>
        <v>4167860</v>
      </c>
      <c r="Q76" s="29">
        <f t="shared" si="2"/>
        <v>21033538</v>
      </c>
    </row>
    <row r="77" spans="1:17" ht="12.75">
      <c r="A77" s="7">
        <v>2010</v>
      </c>
      <c r="B77" s="36" t="s">
        <v>21</v>
      </c>
      <c r="C77" s="29"/>
      <c r="D77" s="29"/>
      <c r="E77" s="37">
        <v>19429971</v>
      </c>
      <c r="G77" s="29"/>
      <c r="H77" s="37">
        <v>5655</v>
      </c>
      <c r="I77" s="6">
        <f>SUM(I76,G77,-H77)</f>
        <v>197912</v>
      </c>
      <c r="K77" s="29"/>
      <c r="L77" s="29"/>
      <c r="M77" s="6">
        <f>SUM(M76,K77,-L77)</f>
        <v>1400000</v>
      </c>
      <c r="O77" s="37">
        <f t="shared" si="0"/>
        <v>0</v>
      </c>
      <c r="P77" s="37">
        <f t="shared" si="1"/>
        <v>5655</v>
      </c>
      <c r="Q77" s="37">
        <f t="shared" si="2"/>
        <v>21027883</v>
      </c>
    </row>
    <row r="78" spans="1:17" ht="12.75">
      <c r="A78" s="8"/>
      <c r="B78" s="36" t="s">
        <v>22</v>
      </c>
      <c r="C78" s="29"/>
      <c r="D78" s="29"/>
      <c r="E78" s="37">
        <v>19429971</v>
      </c>
      <c r="G78" s="29"/>
      <c r="H78" s="37">
        <v>5655</v>
      </c>
      <c r="I78" s="6">
        <f aca="true" t="shared" si="5" ref="I78:I88">SUM(I77,G78,-H78)</f>
        <v>192257</v>
      </c>
      <c r="K78" s="29"/>
      <c r="L78" s="29"/>
      <c r="M78" s="6">
        <f aca="true" t="shared" si="6" ref="M78:M83">SUM(M77,K78,-L78)</f>
        <v>1400000</v>
      </c>
      <c r="O78" s="37">
        <f t="shared" si="0"/>
        <v>0</v>
      </c>
      <c r="P78" s="37">
        <f t="shared" si="1"/>
        <v>5655</v>
      </c>
      <c r="Q78" s="37">
        <f t="shared" si="2"/>
        <v>21022228</v>
      </c>
    </row>
    <row r="79" spans="1:17" ht="12.75">
      <c r="A79" s="8"/>
      <c r="B79" s="36" t="s">
        <v>19</v>
      </c>
      <c r="C79" s="29"/>
      <c r="D79" s="29"/>
      <c r="E79" s="37">
        <v>19429971</v>
      </c>
      <c r="G79" s="29"/>
      <c r="H79" s="37">
        <v>5655</v>
      </c>
      <c r="I79" s="6">
        <f t="shared" si="5"/>
        <v>186602</v>
      </c>
      <c r="K79" s="29"/>
      <c r="L79" s="29"/>
      <c r="M79" s="6">
        <f t="shared" si="6"/>
        <v>1400000</v>
      </c>
      <c r="O79" s="37">
        <f t="shared" si="0"/>
        <v>0</v>
      </c>
      <c r="P79" s="37">
        <f t="shared" si="1"/>
        <v>5655</v>
      </c>
      <c r="Q79" s="37">
        <f t="shared" si="2"/>
        <v>21016573</v>
      </c>
    </row>
    <row r="80" spans="2:17" ht="12.75">
      <c r="B80" s="4" t="s">
        <v>0</v>
      </c>
      <c r="C80" s="6">
        <v>0</v>
      </c>
      <c r="D80" s="6">
        <v>300000</v>
      </c>
      <c r="E80" s="6">
        <v>19129971</v>
      </c>
      <c r="G80" s="6"/>
      <c r="H80" s="37">
        <v>5655</v>
      </c>
      <c r="I80" s="6">
        <f t="shared" si="5"/>
        <v>180947</v>
      </c>
      <c r="K80" s="6"/>
      <c r="L80" s="6"/>
      <c r="M80" s="6">
        <f t="shared" si="6"/>
        <v>1400000</v>
      </c>
      <c r="O80" s="37">
        <f t="shared" si="0"/>
        <v>0</v>
      </c>
      <c r="P80" s="37">
        <f t="shared" si="1"/>
        <v>305655</v>
      </c>
      <c r="Q80" s="37">
        <f t="shared" si="2"/>
        <v>20710918</v>
      </c>
    </row>
    <row r="81" spans="2:17" ht="12.75">
      <c r="B81" s="4" t="s">
        <v>1</v>
      </c>
      <c r="C81" s="6">
        <v>0</v>
      </c>
      <c r="D81" s="6">
        <v>655000</v>
      </c>
      <c r="E81" s="6">
        <v>18474971</v>
      </c>
      <c r="G81" s="6"/>
      <c r="H81" s="37">
        <v>5655</v>
      </c>
      <c r="I81" s="6">
        <f t="shared" si="5"/>
        <v>175292</v>
      </c>
      <c r="K81" s="6"/>
      <c r="L81" s="6"/>
      <c r="M81" s="6">
        <f t="shared" si="6"/>
        <v>1400000</v>
      </c>
      <c r="O81" s="37">
        <f t="shared" si="0"/>
        <v>0</v>
      </c>
      <c r="P81" s="37">
        <f t="shared" si="1"/>
        <v>660655</v>
      </c>
      <c r="Q81" s="37">
        <f t="shared" si="2"/>
        <v>20050263</v>
      </c>
    </row>
    <row r="82" spans="1:17" ht="12.75">
      <c r="A82" s="8"/>
      <c r="B82" s="4" t="s">
        <v>2</v>
      </c>
      <c r="C82" s="6">
        <v>0</v>
      </c>
      <c r="D82" s="6">
        <v>345000</v>
      </c>
      <c r="E82" s="6">
        <v>18129971</v>
      </c>
      <c r="G82" s="6"/>
      <c r="H82" s="37">
        <v>5655</v>
      </c>
      <c r="I82" s="6">
        <f t="shared" si="5"/>
        <v>169637</v>
      </c>
      <c r="K82" s="6"/>
      <c r="L82" s="6"/>
      <c r="M82" s="6">
        <f t="shared" si="6"/>
        <v>1400000</v>
      </c>
      <c r="O82" s="37">
        <f t="shared" si="0"/>
        <v>0</v>
      </c>
      <c r="P82" s="37">
        <f t="shared" si="1"/>
        <v>350655</v>
      </c>
      <c r="Q82" s="37">
        <f t="shared" si="2"/>
        <v>19699608</v>
      </c>
    </row>
    <row r="83" spans="1:17" ht="12.75">
      <c r="A83" s="8"/>
      <c r="B83" s="19" t="s">
        <v>3</v>
      </c>
      <c r="C83" s="6">
        <v>0</v>
      </c>
      <c r="D83" s="6">
        <v>300000</v>
      </c>
      <c r="E83" s="6">
        <v>17829971</v>
      </c>
      <c r="G83" s="6"/>
      <c r="H83" s="37">
        <v>5655</v>
      </c>
      <c r="I83" s="6">
        <f t="shared" si="5"/>
        <v>163982</v>
      </c>
      <c r="K83" s="6"/>
      <c r="L83" s="6">
        <v>100000</v>
      </c>
      <c r="M83" s="6">
        <f t="shared" si="6"/>
        <v>1300000</v>
      </c>
      <c r="O83" s="37">
        <f t="shared" si="0"/>
        <v>0</v>
      </c>
      <c r="P83" s="37">
        <f t="shared" si="1"/>
        <v>405655</v>
      </c>
      <c r="Q83" s="37">
        <f t="shared" si="2"/>
        <v>19293953</v>
      </c>
    </row>
    <row r="84" spans="1:17" ht="12.75">
      <c r="A84" s="8"/>
      <c r="B84" s="4" t="s">
        <v>4</v>
      </c>
      <c r="C84" s="6">
        <v>0</v>
      </c>
      <c r="D84" s="6">
        <v>400000</v>
      </c>
      <c r="E84" s="6">
        <v>17429971</v>
      </c>
      <c r="G84" s="6"/>
      <c r="H84" s="37">
        <v>5655</v>
      </c>
      <c r="I84" s="6">
        <f t="shared" si="5"/>
        <v>158327</v>
      </c>
      <c r="K84" s="6"/>
      <c r="L84" s="6"/>
      <c r="M84" s="6">
        <f>SUM(M83,K84,-L84)</f>
        <v>1300000</v>
      </c>
      <c r="O84" s="37">
        <f t="shared" si="0"/>
        <v>0</v>
      </c>
      <c r="P84" s="37">
        <f t="shared" si="1"/>
        <v>405655</v>
      </c>
      <c r="Q84" s="37">
        <f t="shared" si="2"/>
        <v>18888298</v>
      </c>
    </row>
    <row r="85" spans="1:17" ht="12.75">
      <c r="A85" s="8"/>
      <c r="B85" s="4" t="s">
        <v>5</v>
      </c>
      <c r="C85" s="6">
        <v>0</v>
      </c>
      <c r="D85" s="6">
        <v>325000</v>
      </c>
      <c r="E85" s="6">
        <v>17104971</v>
      </c>
      <c r="G85" s="6"/>
      <c r="H85" s="37">
        <v>5655</v>
      </c>
      <c r="I85" s="6">
        <f t="shared" si="5"/>
        <v>152672</v>
      </c>
      <c r="K85" s="6"/>
      <c r="L85" s="6"/>
      <c r="M85" s="6">
        <f>SUM(M84,K85,-L85)</f>
        <v>1300000</v>
      </c>
      <c r="O85" s="37">
        <f t="shared" si="0"/>
        <v>0</v>
      </c>
      <c r="P85" s="37">
        <f t="shared" si="1"/>
        <v>330655</v>
      </c>
      <c r="Q85" s="37">
        <f t="shared" si="2"/>
        <v>18557643</v>
      </c>
    </row>
    <row r="86" spans="1:17" ht="12.75">
      <c r="A86" s="8"/>
      <c r="B86" s="4" t="s">
        <v>6</v>
      </c>
      <c r="C86" s="6">
        <v>0</v>
      </c>
      <c r="D86" s="6">
        <v>720000</v>
      </c>
      <c r="E86" s="6">
        <v>16384971</v>
      </c>
      <c r="G86" s="6"/>
      <c r="H86" s="37">
        <v>5655</v>
      </c>
      <c r="I86" s="6">
        <f t="shared" si="5"/>
        <v>147017</v>
      </c>
      <c r="K86" s="6"/>
      <c r="L86" s="6"/>
      <c r="M86" s="6">
        <f>SUM(M85,K86,-L86)</f>
        <v>1300000</v>
      </c>
      <c r="O86" s="37">
        <f t="shared" si="0"/>
        <v>0</v>
      </c>
      <c r="P86" s="37">
        <f t="shared" si="1"/>
        <v>725655</v>
      </c>
      <c r="Q86" s="37">
        <f t="shared" si="2"/>
        <v>17831988</v>
      </c>
    </row>
    <row r="87" spans="1:17" ht="12.75">
      <c r="A87" s="8"/>
      <c r="B87" s="4" t="s">
        <v>7</v>
      </c>
      <c r="C87" s="6">
        <v>0</v>
      </c>
      <c r="D87" s="6">
        <v>655000</v>
      </c>
      <c r="E87" s="6">
        <v>15729971</v>
      </c>
      <c r="G87" s="6"/>
      <c r="H87" s="37">
        <v>5655</v>
      </c>
      <c r="I87" s="6">
        <f t="shared" si="5"/>
        <v>141362</v>
      </c>
      <c r="K87" s="6"/>
      <c r="L87" s="6"/>
      <c r="M87" s="6">
        <f>SUM(M86,K87,-L87)</f>
        <v>1300000</v>
      </c>
      <c r="O87" s="37">
        <f t="shared" si="0"/>
        <v>0</v>
      </c>
      <c r="P87" s="37">
        <f t="shared" si="1"/>
        <v>660655</v>
      </c>
      <c r="Q87" s="37">
        <f t="shared" si="2"/>
        <v>17171333</v>
      </c>
    </row>
    <row r="88" spans="1:17" ht="12.75">
      <c r="A88" s="8"/>
      <c r="B88" s="4" t="s">
        <v>8</v>
      </c>
      <c r="C88" s="6">
        <v>0</v>
      </c>
      <c r="D88" s="6">
        <v>300000</v>
      </c>
      <c r="E88" s="6">
        <v>15429971</v>
      </c>
      <c r="G88" s="6"/>
      <c r="H88" s="37">
        <v>5655</v>
      </c>
      <c r="I88" s="6">
        <f t="shared" si="5"/>
        <v>135707</v>
      </c>
      <c r="K88" s="6"/>
      <c r="L88" s="6"/>
      <c r="M88" s="6">
        <f>SUM(M87,K88,-L88)</f>
        <v>1300000</v>
      </c>
      <c r="O88" s="37">
        <f t="shared" si="0"/>
        <v>0</v>
      </c>
      <c r="P88" s="37">
        <f t="shared" si="1"/>
        <v>305655</v>
      </c>
      <c r="Q88" s="37">
        <f t="shared" si="2"/>
        <v>16865678</v>
      </c>
    </row>
    <row r="89" spans="1:17" ht="12.75">
      <c r="A89" s="8"/>
      <c r="B89" s="7" t="s">
        <v>9</v>
      </c>
      <c r="C89" s="29">
        <v>0</v>
      </c>
      <c r="D89" s="29">
        <v>4000000</v>
      </c>
      <c r="E89" s="29">
        <v>15429971</v>
      </c>
      <c r="G89" s="29">
        <f>SUM(G77:G88)</f>
        <v>0</v>
      </c>
      <c r="H89" s="29">
        <f>SUM(H77:H88)</f>
        <v>67860</v>
      </c>
      <c r="I89" s="29">
        <f>SUM(I88)</f>
        <v>135707</v>
      </c>
      <c r="K89" s="29">
        <f>SUM(K77:K88)</f>
        <v>0</v>
      </c>
      <c r="L89" s="29">
        <f>SUM(L77:L88)</f>
        <v>100000</v>
      </c>
      <c r="M89" s="29">
        <f>SUM(M88)</f>
        <v>1300000</v>
      </c>
      <c r="O89" s="29">
        <f t="shared" si="0"/>
        <v>0</v>
      </c>
      <c r="P89" s="29">
        <f t="shared" si="1"/>
        <v>4167860</v>
      </c>
      <c r="Q89" s="29">
        <f t="shared" si="2"/>
        <v>16865678</v>
      </c>
    </row>
    <row r="90" spans="1:17" ht="12.75">
      <c r="A90" s="7">
        <v>2011</v>
      </c>
      <c r="B90" s="36" t="s">
        <v>21</v>
      </c>
      <c r="C90" s="29"/>
      <c r="D90" s="29"/>
      <c r="E90" s="6">
        <v>15429971</v>
      </c>
      <c r="G90" s="29"/>
      <c r="H90" s="37">
        <v>5655</v>
      </c>
      <c r="I90" s="6">
        <f>SUM(I89,G90,-H90)</f>
        <v>130052</v>
      </c>
      <c r="K90" s="29"/>
      <c r="L90" s="29"/>
      <c r="M90" s="6">
        <f>SUM(M89,K90,-L90)</f>
        <v>1300000</v>
      </c>
      <c r="O90" s="37">
        <f t="shared" si="0"/>
        <v>0</v>
      </c>
      <c r="P90" s="37">
        <f t="shared" si="1"/>
        <v>5655</v>
      </c>
      <c r="Q90" s="37">
        <f t="shared" si="2"/>
        <v>16860023</v>
      </c>
    </row>
    <row r="91" spans="1:17" ht="12.75">
      <c r="A91" s="8"/>
      <c r="B91" s="36" t="s">
        <v>22</v>
      </c>
      <c r="C91" s="29"/>
      <c r="D91" s="29"/>
      <c r="E91" s="6">
        <v>15429971</v>
      </c>
      <c r="G91" s="29"/>
      <c r="H91" s="37">
        <v>5655</v>
      </c>
      <c r="I91" s="6">
        <f aca="true" t="shared" si="7" ref="I91:I101">SUM(I90,G91,-H91)</f>
        <v>124397</v>
      </c>
      <c r="K91" s="29"/>
      <c r="L91" s="29"/>
      <c r="M91" s="6">
        <f aca="true" t="shared" si="8" ref="M91:M96">SUM(M90,K91,-L91)</f>
        <v>1300000</v>
      </c>
      <c r="O91" s="37">
        <f t="shared" si="0"/>
        <v>0</v>
      </c>
      <c r="P91" s="37">
        <f t="shared" si="1"/>
        <v>5655</v>
      </c>
      <c r="Q91" s="37">
        <f t="shared" si="2"/>
        <v>16854368</v>
      </c>
    </row>
    <row r="92" spans="1:17" ht="12.75">
      <c r="A92" s="8"/>
      <c r="B92" s="36" t="s">
        <v>19</v>
      </c>
      <c r="C92" s="29"/>
      <c r="D92" s="29"/>
      <c r="E92" s="6">
        <v>15429971</v>
      </c>
      <c r="G92" s="29"/>
      <c r="H92" s="37">
        <v>5655</v>
      </c>
      <c r="I92" s="6">
        <f t="shared" si="7"/>
        <v>118742</v>
      </c>
      <c r="K92" s="29"/>
      <c r="L92" s="29"/>
      <c r="M92" s="6">
        <f t="shared" si="8"/>
        <v>1300000</v>
      </c>
      <c r="O92" s="37">
        <f t="shared" si="0"/>
        <v>0</v>
      </c>
      <c r="P92" s="37">
        <f t="shared" si="1"/>
        <v>5655</v>
      </c>
      <c r="Q92" s="37">
        <f t="shared" si="2"/>
        <v>16848713</v>
      </c>
    </row>
    <row r="93" spans="2:17" ht="12.75">
      <c r="B93" s="4" t="s">
        <v>0</v>
      </c>
      <c r="C93" s="6">
        <v>0</v>
      </c>
      <c r="D93" s="6">
        <v>300000</v>
      </c>
      <c r="E93" s="6">
        <v>15129971</v>
      </c>
      <c r="G93" s="6"/>
      <c r="H93" s="37">
        <v>5655</v>
      </c>
      <c r="I93" s="6">
        <f t="shared" si="7"/>
        <v>113087</v>
      </c>
      <c r="K93" s="6"/>
      <c r="L93" s="6"/>
      <c r="M93" s="6">
        <f t="shared" si="8"/>
        <v>1300000</v>
      </c>
      <c r="O93" s="37">
        <f t="shared" si="0"/>
        <v>0</v>
      </c>
      <c r="P93" s="37">
        <f t="shared" si="1"/>
        <v>305655</v>
      </c>
      <c r="Q93" s="37">
        <f t="shared" si="2"/>
        <v>16543058</v>
      </c>
    </row>
    <row r="94" spans="1:17" ht="12.75">
      <c r="A94" s="15"/>
      <c r="B94" s="4" t="s">
        <v>1</v>
      </c>
      <c r="C94" s="6">
        <v>0</v>
      </c>
      <c r="D94" s="6">
        <v>450000</v>
      </c>
      <c r="E94" s="6">
        <v>14679971</v>
      </c>
      <c r="G94" s="6"/>
      <c r="H94" s="37">
        <v>5655</v>
      </c>
      <c r="I94" s="6">
        <f t="shared" si="7"/>
        <v>107432</v>
      </c>
      <c r="K94" s="6"/>
      <c r="L94" s="6"/>
      <c r="M94" s="6">
        <f t="shared" si="8"/>
        <v>1300000</v>
      </c>
      <c r="O94" s="37">
        <f t="shared" si="0"/>
        <v>0</v>
      </c>
      <c r="P94" s="37">
        <f t="shared" si="1"/>
        <v>455655</v>
      </c>
      <c r="Q94" s="37">
        <f t="shared" si="2"/>
        <v>16087403</v>
      </c>
    </row>
    <row r="95" spans="2:17" ht="12.75">
      <c r="B95" s="4" t="s">
        <v>2</v>
      </c>
      <c r="C95" s="6">
        <v>0</v>
      </c>
      <c r="D95" s="6">
        <v>975000</v>
      </c>
      <c r="E95" s="6">
        <v>13704971</v>
      </c>
      <c r="G95" s="6"/>
      <c r="H95" s="37">
        <v>5655</v>
      </c>
      <c r="I95" s="6">
        <f t="shared" si="7"/>
        <v>101777</v>
      </c>
      <c r="K95" s="6"/>
      <c r="L95" s="6"/>
      <c r="M95" s="6">
        <f t="shared" si="8"/>
        <v>1300000</v>
      </c>
      <c r="O95" s="37">
        <f t="shared" si="0"/>
        <v>0</v>
      </c>
      <c r="P95" s="37">
        <f t="shared" si="1"/>
        <v>980655</v>
      </c>
      <c r="Q95" s="37">
        <f t="shared" si="2"/>
        <v>15106748</v>
      </c>
    </row>
    <row r="96" spans="2:17" ht="12.75">
      <c r="B96" s="19" t="s">
        <v>3</v>
      </c>
      <c r="C96" s="6">
        <v>0</v>
      </c>
      <c r="D96" s="6">
        <v>300000</v>
      </c>
      <c r="E96" s="6">
        <v>13404971</v>
      </c>
      <c r="G96" s="6"/>
      <c r="H96" s="37">
        <v>5655</v>
      </c>
      <c r="I96" s="6">
        <f t="shared" si="7"/>
        <v>96122</v>
      </c>
      <c r="K96" s="6"/>
      <c r="L96" s="6">
        <v>100000</v>
      </c>
      <c r="M96" s="6">
        <f t="shared" si="8"/>
        <v>1200000</v>
      </c>
      <c r="O96" s="37">
        <f t="shared" si="0"/>
        <v>0</v>
      </c>
      <c r="P96" s="37">
        <f t="shared" si="1"/>
        <v>405655</v>
      </c>
      <c r="Q96" s="37">
        <f t="shared" si="2"/>
        <v>14701093</v>
      </c>
    </row>
    <row r="97" spans="2:17" ht="12.75">
      <c r="B97" s="4" t="s">
        <v>4</v>
      </c>
      <c r="C97" s="6">
        <v>0</v>
      </c>
      <c r="D97" s="6">
        <v>450000</v>
      </c>
      <c r="E97" s="6">
        <v>12954971</v>
      </c>
      <c r="G97" s="6"/>
      <c r="H97" s="37">
        <v>5655</v>
      </c>
      <c r="I97" s="6">
        <f t="shared" si="7"/>
        <v>90467</v>
      </c>
      <c r="K97" s="6"/>
      <c r="L97" s="6"/>
      <c r="M97" s="6">
        <f>SUM(M96,K97,-L97)</f>
        <v>1200000</v>
      </c>
      <c r="O97" s="37">
        <f t="shared" si="0"/>
        <v>0</v>
      </c>
      <c r="P97" s="37">
        <f t="shared" si="1"/>
        <v>455655</v>
      </c>
      <c r="Q97" s="37">
        <f t="shared" si="2"/>
        <v>14245438</v>
      </c>
    </row>
    <row r="98" spans="2:17" ht="12.75">
      <c r="B98" s="4" t="s">
        <v>5</v>
      </c>
      <c r="C98" s="6">
        <v>0</v>
      </c>
      <c r="D98" s="6">
        <v>425000</v>
      </c>
      <c r="E98" s="6">
        <v>12529971</v>
      </c>
      <c r="G98" s="6"/>
      <c r="H98" s="37">
        <v>5655</v>
      </c>
      <c r="I98" s="6">
        <f t="shared" si="7"/>
        <v>84812</v>
      </c>
      <c r="K98" s="6"/>
      <c r="L98" s="6"/>
      <c r="M98" s="6">
        <f>SUM(M97,K98,-L98)</f>
        <v>1200000</v>
      </c>
      <c r="O98" s="37">
        <f t="shared" si="0"/>
        <v>0</v>
      </c>
      <c r="P98" s="37">
        <f t="shared" si="1"/>
        <v>430655</v>
      </c>
      <c r="Q98" s="37">
        <f t="shared" si="2"/>
        <v>13814783</v>
      </c>
    </row>
    <row r="99" spans="1:17" ht="12.75">
      <c r="A99" s="8"/>
      <c r="B99" s="4" t="s">
        <v>6</v>
      </c>
      <c r="C99" s="6">
        <v>0</v>
      </c>
      <c r="D99" s="6">
        <v>450000</v>
      </c>
      <c r="E99" s="6">
        <v>12079971</v>
      </c>
      <c r="G99" s="6"/>
      <c r="H99" s="37">
        <v>5655</v>
      </c>
      <c r="I99" s="6">
        <f t="shared" si="7"/>
        <v>79157</v>
      </c>
      <c r="K99" s="6"/>
      <c r="L99" s="6"/>
      <c r="M99" s="6">
        <f>SUM(M98,K99,-L99)</f>
        <v>1200000</v>
      </c>
      <c r="O99" s="37">
        <f t="shared" si="0"/>
        <v>0</v>
      </c>
      <c r="P99" s="37">
        <f t="shared" si="1"/>
        <v>455655</v>
      </c>
      <c r="Q99" s="37">
        <f t="shared" si="2"/>
        <v>13359128</v>
      </c>
    </row>
    <row r="100" spans="1:17" ht="12.75">
      <c r="A100" s="8"/>
      <c r="B100" s="4" t="s">
        <v>7</v>
      </c>
      <c r="C100" s="6">
        <v>0</v>
      </c>
      <c r="D100" s="6">
        <v>450000</v>
      </c>
      <c r="E100" s="6">
        <v>11629971</v>
      </c>
      <c r="G100" s="6"/>
      <c r="H100" s="37">
        <v>5655</v>
      </c>
      <c r="I100" s="6">
        <f t="shared" si="7"/>
        <v>73502</v>
      </c>
      <c r="K100" s="6"/>
      <c r="L100" s="6"/>
      <c r="M100" s="6">
        <f>SUM(M99,K100,-L100)</f>
        <v>1200000</v>
      </c>
      <c r="O100" s="37">
        <f t="shared" si="0"/>
        <v>0</v>
      </c>
      <c r="P100" s="37">
        <f t="shared" si="1"/>
        <v>455655</v>
      </c>
      <c r="Q100" s="37">
        <f t="shared" si="2"/>
        <v>12903473</v>
      </c>
    </row>
    <row r="101" spans="1:17" ht="12.75">
      <c r="A101" s="8"/>
      <c r="B101" s="4" t="s">
        <v>8</v>
      </c>
      <c r="C101" s="6">
        <v>0</v>
      </c>
      <c r="D101" s="6">
        <v>400000</v>
      </c>
      <c r="E101" s="6">
        <v>11229971</v>
      </c>
      <c r="G101" s="6"/>
      <c r="H101" s="37">
        <v>5655</v>
      </c>
      <c r="I101" s="6">
        <f t="shared" si="7"/>
        <v>67847</v>
      </c>
      <c r="K101" s="6"/>
      <c r="L101" s="6"/>
      <c r="M101" s="6">
        <f>SUM(M100,K101,-L101)</f>
        <v>1200000</v>
      </c>
      <c r="O101" s="37">
        <f t="shared" si="0"/>
        <v>0</v>
      </c>
      <c r="P101" s="37">
        <f t="shared" si="1"/>
        <v>405655</v>
      </c>
      <c r="Q101" s="37">
        <f t="shared" si="2"/>
        <v>12497818</v>
      </c>
    </row>
    <row r="102" spans="1:17" ht="12.75">
      <c r="A102" s="8"/>
      <c r="B102" s="7" t="s">
        <v>9</v>
      </c>
      <c r="C102" s="29">
        <v>0</v>
      </c>
      <c r="D102" s="29">
        <v>4200000</v>
      </c>
      <c r="E102" s="29">
        <v>11229971</v>
      </c>
      <c r="G102" s="29">
        <f>SUM(G90:G101)</f>
        <v>0</v>
      </c>
      <c r="H102" s="29">
        <f>SUM(H90:H101)</f>
        <v>67860</v>
      </c>
      <c r="I102" s="29">
        <f>SUM(I101)</f>
        <v>67847</v>
      </c>
      <c r="K102" s="29">
        <f>SUM(K90:K101)</f>
        <v>0</v>
      </c>
      <c r="L102" s="29">
        <f>SUM(L90:L101)</f>
        <v>100000</v>
      </c>
      <c r="M102" s="29">
        <f>SUM(M101)</f>
        <v>1200000</v>
      </c>
      <c r="O102" s="29">
        <f t="shared" si="0"/>
        <v>0</v>
      </c>
      <c r="P102" s="29">
        <f t="shared" si="1"/>
        <v>4367860</v>
      </c>
      <c r="Q102" s="29">
        <f t="shared" si="2"/>
        <v>12497818</v>
      </c>
    </row>
    <row r="103" spans="1:17" ht="12.75">
      <c r="A103" s="7">
        <v>2012</v>
      </c>
      <c r="B103" s="36" t="s">
        <v>21</v>
      </c>
      <c r="C103" s="29"/>
      <c r="D103" s="29"/>
      <c r="E103" s="6">
        <v>11229971</v>
      </c>
      <c r="G103" s="29"/>
      <c r="H103" s="37">
        <v>5655</v>
      </c>
      <c r="I103" s="6">
        <f>SUM(I102,G103,-H103)</f>
        <v>62192</v>
      </c>
      <c r="K103" s="29"/>
      <c r="L103" s="29"/>
      <c r="M103" s="6">
        <f>SUM(M102,K103,-L103)</f>
        <v>1200000</v>
      </c>
      <c r="O103" s="37">
        <f t="shared" si="0"/>
        <v>0</v>
      </c>
      <c r="P103" s="37">
        <f t="shared" si="1"/>
        <v>5655</v>
      </c>
      <c r="Q103" s="37">
        <f t="shared" si="2"/>
        <v>12492163</v>
      </c>
    </row>
    <row r="104" spans="1:17" ht="12.75">
      <c r="A104" s="8"/>
      <c r="B104" s="36" t="s">
        <v>22</v>
      </c>
      <c r="C104" s="29"/>
      <c r="D104" s="29"/>
      <c r="E104" s="6">
        <v>11229971</v>
      </c>
      <c r="G104" s="29"/>
      <c r="H104" s="37">
        <v>5655</v>
      </c>
      <c r="I104" s="6">
        <f aca="true" t="shared" si="9" ref="I104:I114">SUM(I103,G104,-H104)</f>
        <v>56537</v>
      </c>
      <c r="K104" s="29"/>
      <c r="L104" s="29"/>
      <c r="M104" s="6">
        <f aca="true" t="shared" si="10" ref="M104:M109">SUM(M103,K104,-L104)</f>
        <v>1200000</v>
      </c>
      <c r="O104" s="37">
        <f t="shared" si="0"/>
        <v>0</v>
      </c>
      <c r="P104" s="37">
        <f t="shared" si="1"/>
        <v>5655</v>
      </c>
      <c r="Q104" s="37">
        <f t="shared" si="2"/>
        <v>12486508</v>
      </c>
    </row>
    <row r="105" spans="1:17" ht="12.75">
      <c r="A105" s="8"/>
      <c r="B105" s="36" t="s">
        <v>19</v>
      </c>
      <c r="C105" s="29"/>
      <c r="D105" s="29"/>
      <c r="E105" s="6">
        <v>11229971</v>
      </c>
      <c r="G105" s="29"/>
      <c r="H105" s="37">
        <v>5655</v>
      </c>
      <c r="I105" s="6">
        <f t="shared" si="9"/>
        <v>50882</v>
      </c>
      <c r="K105" s="29"/>
      <c r="L105" s="29"/>
      <c r="M105" s="6">
        <f t="shared" si="10"/>
        <v>1200000</v>
      </c>
      <c r="O105" s="37">
        <f t="shared" si="0"/>
        <v>0</v>
      </c>
      <c r="P105" s="37">
        <f t="shared" si="1"/>
        <v>5655</v>
      </c>
      <c r="Q105" s="37">
        <f t="shared" si="2"/>
        <v>12480853</v>
      </c>
    </row>
    <row r="106" spans="2:17" ht="12.75">
      <c r="B106" s="4" t="s">
        <v>0</v>
      </c>
      <c r="C106" s="6">
        <v>0</v>
      </c>
      <c r="D106" s="6">
        <v>300000</v>
      </c>
      <c r="E106" s="6">
        <v>10929971</v>
      </c>
      <c r="G106" s="6"/>
      <c r="H106" s="37">
        <v>5655</v>
      </c>
      <c r="I106" s="6">
        <f t="shared" si="9"/>
        <v>45227</v>
      </c>
      <c r="K106" s="6"/>
      <c r="L106" s="6"/>
      <c r="M106" s="6">
        <f t="shared" si="10"/>
        <v>1200000</v>
      </c>
      <c r="O106" s="37">
        <f t="shared" si="0"/>
        <v>0</v>
      </c>
      <c r="P106" s="37">
        <f t="shared" si="1"/>
        <v>305655</v>
      </c>
      <c r="Q106" s="37">
        <f t="shared" si="2"/>
        <v>12175198</v>
      </c>
    </row>
    <row r="107" spans="1:17" ht="12.75">
      <c r="A107" s="15"/>
      <c r="B107" s="4" t="s">
        <v>1</v>
      </c>
      <c r="C107" s="6">
        <v>0</v>
      </c>
      <c r="D107" s="6">
        <v>450000</v>
      </c>
      <c r="E107" s="6">
        <v>10479971</v>
      </c>
      <c r="G107" s="6"/>
      <c r="H107" s="37">
        <v>5655</v>
      </c>
      <c r="I107" s="6">
        <f t="shared" si="9"/>
        <v>39572</v>
      </c>
      <c r="K107" s="6"/>
      <c r="L107" s="6"/>
      <c r="M107" s="6">
        <f t="shared" si="10"/>
        <v>1200000</v>
      </c>
      <c r="O107" s="37">
        <f t="shared" si="0"/>
        <v>0</v>
      </c>
      <c r="P107" s="37">
        <f t="shared" si="1"/>
        <v>455655</v>
      </c>
      <c r="Q107" s="37">
        <f t="shared" si="2"/>
        <v>11719543</v>
      </c>
    </row>
    <row r="108" spans="2:17" ht="12.75">
      <c r="B108" s="4" t="s">
        <v>2</v>
      </c>
      <c r="C108" s="6">
        <v>0</v>
      </c>
      <c r="D108" s="6">
        <v>950000</v>
      </c>
      <c r="E108" s="6">
        <v>9529971</v>
      </c>
      <c r="G108" s="6"/>
      <c r="H108" s="37">
        <v>5655</v>
      </c>
      <c r="I108" s="6">
        <f t="shared" si="9"/>
        <v>33917</v>
      </c>
      <c r="K108" s="6"/>
      <c r="L108" s="6"/>
      <c r="M108" s="6">
        <f t="shared" si="10"/>
        <v>1200000</v>
      </c>
      <c r="O108" s="37">
        <f t="shared" si="0"/>
        <v>0</v>
      </c>
      <c r="P108" s="37">
        <f t="shared" si="1"/>
        <v>955655</v>
      </c>
      <c r="Q108" s="37">
        <f t="shared" si="2"/>
        <v>10763888</v>
      </c>
    </row>
    <row r="109" spans="2:17" ht="12.75">
      <c r="B109" s="19" t="s">
        <v>3</v>
      </c>
      <c r="C109" s="6">
        <v>0</v>
      </c>
      <c r="D109" s="6">
        <v>550000</v>
      </c>
      <c r="E109" s="6">
        <v>8979971</v>
      </c>
      <c r="G109" s="6"/>
      <c r="H109" s="37">
        <v>5655</v>
      </c>
      <c r="I109" s="6">
        <f t="shared" si="9"/>
        <v>28262</v>
      </c>
      <c r="K109" s="6"/>
      <c r="L109" s="6">
        <v>100000</v>
      </c>
      <c r="M109" s="6">
        <f t="shared" si="10"/>
        <v>1100000</v>
      </c>
      <c r="O109" s="37">
        <f t="shared" si="0"/>
        <v>0</v>
      </c>
      <c r="P109" s="37">
        <f t="shared" si="1"/>
        <v>655655</v>
      </c>
      <c r="Q109" s="37">
        <f t="shared" si="2"/>
        <v>10108233</v>
      </c>
    </row>
    <row r="110" spans="2:17" ht="12.75">
      <c r="B110" s="4" t="s">
        <v>4</v>
      </c>
      <c r="C110" s="6">
        <v>0</v>
      </c>
      <c r="D110" s="6">
        <v>450000</v>
      </c>
      <c r="E110" s="6">
        <v>8529971</v>
      </c>
      <c r="G110" s="6"/>
      <c r="H110" s="37">
        <v>5655</v>
      </c>
      <c r="I110" s="6">
        <f t="shared" si="9"/>
        <v>22607</v>
      </c>
      <c r="K110" s="6"/>
      <c r="L110" s="6"/>
      <c r="M110" s="6">
        <f>SUM(M109,K110,-L110)</f>
        <v>1100000</v>
      </c>
      <c r="O110" s="37">
        <f t="shared" si="0"/>
        <v>0</v>
      </c>
      <c r="P110" s="37">
        <f t="shared" si="1"/>
        <v>455655</v>
      </c>
      <c r="Q110" s="37">
        <f t="shared" si="2"/>
        <v>9652578</v>
      </c>
    </row>
    <row r="111" spans="2:17" ht="12.75">
      <c r="B111" s="4" t="s">
        <v>5</v>
      </c>
      <c r="C111" s="6"/>
      <c r="D111" s="6"/>
      <c r="E111" s="6">
        <v>8529971</v>
      </c>
      <c r="G111" s="6"/>
      <c r="H111" s="37">
        <v>5655</v>
      </c>
      <c r="I111" s="6">
        <f t="shared" si="9"/>
        <v>16952</v>
      </c>
      <c r="K111" s="6"/>
      <c r="L111" s="6"/>
      <c r="M111" s="6">
        <f>SUM(M110,K111,-L111)</f>
        <v>1100000</v>
      </c>
      <c r="O111" s="37">
        <f t="shared" si="0"/>
        <v>0</v>
      </c>
      <c r="P111" s="37">
        <f t="shared" si="1"/>
        <v>5655</v>
      </c>
      <c r="Q111" s="37">
        <f t="shared" si="2"/>
        <v>9646923</v>
      </c>
    </row>
    <row r="112" spans="1:17" ht="12.75">
      <c r="A112" s="8"/>
      <c r="B112" s="4" t="s">
        <v>6</v>
      </c>
      <c r="C112" s="6">
        <v>0</v>
      </c>
      <c r="D112" s="6">
        <v>450000</v>
      </c>
      <c r="E112" s="6">
        <v>8079971</v>
      </c>
      <c r="G112" s="6"/>
      <c r="H112" s="37">
        <v>5652</v>
      </c>
      <c r="I112" s="6">
        <f t="shared" si="9"/>
        <v>11300</v>
      </c>
      <c r="K112" s="6"/>
      <c r="L112" s="6"/>
      <c r="M112" s="6">
        <f>SUM(M111,K112,-L112)</f>
        <v>1100000</v>
      </c>
      <c r="O112" s="37">
        <f t="shared" si="0"/>
        <v>0</v>
      </c>
      <c r="P112" s="37">
        <f t="shared" si="1"/>
        <v>455652</v>
      </c>
      <c r="Q112" s="37">
        <f t="shared" si="2"/>
        <v>9191271</v>
      </c>
    </row>
    <row r="113" spans="1:17" ht="12.75">
      <c r="A113" s="8"/>
      <c r="B113" s="4" t="s">
        <v>7</v>
      </c>
      <c r="C113" s="6">
        <v>0</v>
      </c>
      <c r="D113" s="6">
        <v>650000</v>
      </c>
      <c r="E113" s="6">
        <v>7429971</v>
      </c>
      <c r="G113" s="6"/>
      <c r="H113" s="37">
        <v>5650</v>
      </c>
      <c r="I113" s="6">
        <f t="shared" si="9"/>
        <v>5650</v>
      </c>
      <c r="K113" s="6"/>
      <c r="L113" s="6"/>
      <c r="M113" s="6">
        <f>SUM(M112,K113,-L113)</f>
        <v>1100000</v>
      </c>
      <c r="O113" s="37">
        <f t="shared" si="0"/>
        <v>0</v>
      </c>
      <c r="P113" s="37">
        <f t="shared" si="1"/>
        <v>655650</v>
      </c>
      <c r="Q113" s="37">
        <f t="shared" si="2"/>
        <v>8535621</v>
      </c>
    </row>
    <row r="114" spans="1:17" ht="12.75">
      <c r="A114" s="8"/>
      <c r="B114" s="4" t="s">
        <v>8</v>
      </c>
      <c r="C114" s="6">
        <v>0</v>
      </c>
      <c r="D114" s="6">
        <v>338371</v>
      </c>
      <c r="E114" s="6">
        <v>7091600</v>
      </c>
      <c r="G114" s="6"/>
      <c r="H114" s="37">
        <v>5650</v>
      </c>
      <c r="I114" s="6">
        <f t="shared" si="9"/>
        <v>0</v>
      </c>
      <c r="K114" s="6"/>
      <c r="L114" s="6"/>
      <c r="M114" s="6">
        <f>SUM(M113,K114,-L114)</f>
        <v>1100000</v>
      </c>
      <c r="O114" s="37">
        <f t="shared" si="0"/>
        <v>0</v>
      </c>
      <c r="P114" s="37">
        <f t="shared" si="1"/>
        <v>344021</v>
      </c>
      <c r="Q114" s="37">
        <f t="shared" si="2"/>
        <v>8191600</v>
      </c>
    </row>
    <row r="115" spans="1:17" ht="12.75">
      <c r="A115" s="8"/>
      <c r="B115" s="7" t="s">
        <v>9</v>
      </c>
      <c r="C115" s="29">
        <v>0</v>
      </c>
      <c r="D115" s="29">
        <v>4138371</v>
      </c>
      <c r="E115" s="29">
        <v>7091600</v>
      </c>
      <c r="G115" s="29">
        <f>SUM(G103:G114)</f>
        <v>0</v>
      </c>
      <c r="H115" s="29">
        <f>SUM(H103:H114)</f>
        <v>67847</v>
      </c>
      <c r="I115" s="29">
        <f>SUM(I114)</f>
        <v>0</v>
      </c>
      <c r="K115" s="29">
        <f>SUM(K103:K114)</f>
        <v>0</v>
      </c>
      <c r="L115" s="29">
        <f>SUM(L103:L114)</f>
        <v>100000</v>
      </c>
      <c r="M115" s="29">
        <f>SUM(M114)</f>
        <v>1100000</v>
      </c>
      <c r="O115" s="29">
        <f t="shared" si="0"/>
        <v>0</v>
      </c>
      <c r="P115" s="29">
        <f t="shared" si="1"/>
        <v>4306218</v>
      </c>
      <c r="Q115" s="29">
        <f t="shared" si="2"/>
        <v>8191600</v>
      </c>
    </row>
    <row r="116" spans="1:17" ht="12.75">
      <c r="A116" s="7">
        <v>2013</v>
      </c>
      <c r="B116" s="4" t="s">
        <v>21</v>
      </c>
      <c r="C116" s="29"/>
      <c r="D116" s="29"/>
      <c r="E116" s="6">
        <v>7091600</v>
      </c>
      <c r="G116" s="29"/>
      <c r="H116" s="29"/>
      <c r="I116" s="29"/>
      <c r="K116" s="29"/>
      <c r="L116" s="29"/>
      <c r="M116" s="6">
        <f>SUM(M115,K116,-L116)</f>
        <v>1100000</v>
      </c>
      <c r="O116" s="37">
        <f aca="true" t="shared" si="11" ref="O116:O167">SUM(C116,G116,K116)</f>
        <v>0</v>
      </c>
      <c r="P116" s="37">
        <f aca="true" t="shared" si="12" ref="P116:P167">SUM(D116,H116,L116)</f>
        <v>0</v>
      </c>
      <c r="Q116" s="37">
        <f aca="true" t="shared" si="13" ref="Q116:Q167">SUM(E116,I116,M116)</f>
        <v>8191600</v>
      </c>
    </row>
    <row r="117" spans="1:17" ht="12.75">
      <c r="A117" s="8"/>
      <c r="B117" s="4" t="s">
        <v>22</v>
      </c>
      <c r="C117" s="29"/>
      <c r="D117" s="29"/>
      <c r="E117" s="6">
        <v>7091600</v>
      </c>
      <c r="G117" s="29"/>
      <c r="H117" s="29"/>
      <c r="I117" s="29"/>
      <c r="K117" s="29"/>
      <c r="L117" s="29"/>
      <c r="M117" s="6">
        <f aca="true" t="shared" si="14" ref="M117:M122">SUM(M116,K117,-L117)</f>
        <v>1100000</v>
      </c>
      <c r="O117" s="37">
        <f t="shared" si="11"/>
        <v>0</v>
      </c>
      <c r="P117" s="37">
        <f t="shared" si="12"/>
        <v>0</v>
      </c>
      <c r="Q117" s="37">
        <f t="shared" si="13"/>
        <v>8191600</v>
      </c>
    </row>
    <row r="118" spans="1:17" ht="12.75">
      <c r="A118" s="8"/>
      <c r="B118" s="4" t="s">
        <v>19</v>
      </c>
      <c r="C118" s="29"/>
      <c r="D118" s="29"/>
      <c r="E118" s="6">
        <v>7091600</v>
      </c>
      <c r="G118" s="29"/>
      <c r="H118" s="29"/>
      <c r="I118" s="29"/>
      <c r="K118" s="29"/>
      <c r="L118" s="29"/>
      <c r="M118" s="6">
        <f t="shared" si="14"/>
        <v>1100000</v>
      </c>
      <c r="O118" s="37">
        <f t="shared" si="11"/>
        <v>0</v>
      </c>
      <c r="P118" s="37">
        <f t="shared" si="12"/>
        <v>0</v>
      </c>
      <c r="Q118" s="37">
        <f t="shared" si="13"/>
        <v>8191600</v>
      </c>
    </row>
    <row r="119" spans="2:17" ht="12.75">
      <c r="B119" s="4" t="s">
        <v>0</v>
      </c>
      <c r="C119" s="6">
        <v>0</v>
      </c>
      <c r="D119" s="6">
        <v>0</v>
      </c>
      <c r="E119" s="6">
        <v>7091600</v>
      </c>
      <c r="G119" s="6"/>
      <c r="H119" s="6"/>
      <c r="I119" s="6"/>
      <c r="K119" s="6"/>
      <c r="L119" s="6"/>
      <c r="M119" s="6">
        <f t="shared" si="14"/>
        <v>1100000</v>
      </c>
      <c r="O119" s="37">
        <f t="shared" si="11"/>
        <v>0</v>
      </c>
      <c r="P119" s="37">
        <f t="shared" si="12"/>
        <v>0</v>
      </c>
      <c r="Q119" s="37">
        <f t="shared" si="13"/>
        <v>8191600</v>
      </c>
    </row>
    <row r="120" spans="1:17" ht="12.75">
      <c r="A120" s="15"/>
      <c r="B120" s="4" t="s">
        <v>1</v>
      </c>
      <c r="C120" s="6">
        <v>0</v>
      </c>
      <c r="D120" s="6">
        <v>450000</v>
      </c>
      <c r="E120" s="6">
        <v>6641600</v>
      </c>
      <c r="G120" s="6"/>
      <c r="H120" s="6"/>
      <c r="I120" s="6"/>
      <c r="K120" s="6"/>
      <c r="L120" s="6"/>
      <c r="M120" s="6">
        <f t="shared" si="14"/>
        <v>1100000</v>
      </c>
      <c r="O120" s="37">
        <f t="shared" si="11"/>
        <v>0</v>
      </c>
      <c r="P120" s="37">
        <f t="shared" si="12"/>
        <v>450000</v>
      </c>
      <c r="Q120" s="37">
        <f t="shared" si="13"/>
        <v>7741600</v>
      </c>
    </row>
    <row r="121" spans="2:17" ht="12.75">
      <c r="B121" s="4" t="s">
        <v>2</v>
      </c>
      <c r="C121" s="6">
        <v>0</v>
      </c>
      <c r="D121" s="6">
        <v>1050000</v>
      </c>
      <c r="E121" s="6">
        <v>5591600</v>
      </c>
      <c r="G121" s="6"/>
      <c r="H121" s="6"/>
      <c r="I121" s="6"/>
      <c r="K121" s="6"/>
      <c r="L121" s="6"/>
      <c r="M121" s="6">
        <f t="shared" si="14"/>
        <v>1100000</v>
      </c>
      <c r="O121" s="37">
        <f t="shared" si="11"/>
        <v>0</v>
      </c>
      <c r="P121" s="37">
        <f t="shared" si="12"/>
        <v>1050000</v>
      </c>
      <c r="Q121" s="37">
        <f t="shared" si="13"/>
        <v>6691600</v>
      </c>
    </row>
    <row r="122" spans="2:17" ht="12.75">
      <c r="B122" s="19" t="s">
        <v>3</v>
      </c>
      <c r="C122" s="6">
        <v>0</v>
      </c>
      <c r="D122" s="6">
        <v>554000</v>
      </c>
      <c r="E122" s="6">
        <v>5037600</v>
      </c>
      <c r="G122" s="6"/>
      <c r="H122" s="6"/>
      <c r="I122" s="6"/>
      <c r="K122" s="6"/>
      <c r="L122" s="6">
        <v>0</v>
      </c>
      <c r="M122" s="6">
        <f t="shared" si="14"/>
        <v>1100000</v>
      </c>
      <c r="O122" s="37">
        <f t="shared" si="11"/>
        <v>0</v>
      </c>
      <c r="P122" s="37">
        <f t="shared" si="12"/>
        <v>554000</v>
      </c>
      <c r="Q122" s="37">
        <f t="shared" si="13"/>
        <v>6137600</v>
      </c>
    </row>
    <row r="123" spans="2:17" ht="12.75">
      <c r="B123" s="4" t="s">
        <v>4</v>
      </c>
      <c r="C123" s="6">
        <v>0</v>
      </c>
      <c r="D123" s="6">
        <v>650000</v>
      </c>
      <c r="E123" s="6">
        <v>4387600</v>
      </c>
      <c r="G123" s="6"/>
      <c r="H123" s="6"/>
      <c r="I123" s="6"/>
      <c r="K123" s="6"/>
      <c r="L123" s="6"/>
      <c r="M123" s="6">
        <f>SUM(M122,K123,-L123)</f>
        <v>1100000</v>
      </c>
      <c r="O123" s="37">
        <f t="shared" si="11"/>
        <v>0</v>
      </c>
      <c r="P123" s="37">
        <f t="shared" si="12"/>
        <v>650000</v>
      </c>
      <c r="Q123" s="37">
        <f t="shared" si="13"/>
        <v>5487600</v>
      </c>
    </row>
    <row r="124" spans="2:17" ht="12.75">
      <c r="B124" s="4" t="s">
        <v>5</v>
      </c>
      <c r="C124" s="6"/>
      <c r="D124" s="6"/>
      <c r="E124" s="6">
        <v>4387600</v>
      </c>
      <c r="G124" s="6"/>
      <c r="H124" s="6"/>
      <c r="I124" s="6"/>
      <c r="K124" s="6"/>
      <c r="L124" s="6"/>
      <c r="M124" s="6">
        <f>SUM(M123,K124,-L124)</f>
        <v>1100000</v>
      </c>
      <c r="O124" s="37">
        <f t="shared" si="11"/>
        <v>0</v>
      </c>
      <c r="P124" s="37">
        <f t="shared" si="12"/>
        <v>0</v>
      </c>
      <c r="Q124" s="37">
        <f t="shared" si="13"/>
        <v>5487600</v>
      </c>
    </row>
    <row r="125" spans="1:17" ht="12.75">
      <c r="A125" s="8"/>
      <c r="B125" s="4" t="s">
        <v>6</v>
      </c>
      <c r="C125" s="6">
        <v>0</v>
      </c>
      <c r="D125" s="6">
        <v>300000</v>
      </c>
      <c r="E125" s="6">
        <v>4087600</v>
      </c>
      <c r="G125" s="6"/>
      <c r="H125" s="6"/>
      <c r="I125" s="6"/>
      <c r="K125" s="6"/>
      <c r="L125" s="6">
        <v>275000</v>
      </c>
      <c r="M125" s="6">
        <f>SUM(M124,K125,-L125)</f>
        <v>825000</v>
      </c>
      <c r="O125" s="37">
        <f t="shared" si="11"/>
        <v>0</v>
      </c>
      <c r="P125" s="37">
        <f t="shared" si="12"/>
        <v>575000</v>
      </c>
      <c r="Q125" s="37">
        <f t="shared" si="13"/>
        <v>4912600</v>
      </c>
    </row>
    <row r="126" spans="1:17" ht="12.75">
      <c r="A126" s="8"/>
      <c r="B126" s="4" t="s">
        <v>7</v>
      </c>
      <c r="C126" s="6">
        <v>0</v>
      </c>
      <c r="D126" s="6">
        <v>800000</v>
      </c>
      <c r="E126" s="6">
        <v>3287600</v>
      </c>
      <c r="G126" s="6"/>
      <c r="H126" s="6"/>
      <c r="I126" s="6"/>
      <c r="K126" s="6"/>
      <c r="L126" s="6"/>
      <c r="M126" s="6">
        <f>SUM(M125,K126,-L126)</f>
        <v>825000</v>
      </c>
      <c r="O126" s="37">
        <f t="shared" si="11"/>
        <v>0</v>
      </c>
      <c r="P126" s="37">
        <f t="shared" si="12"/>
        <v>800000</v>
      </c>
      <c r="Q126" s="37">
        <f t="shared" si="13"/>
        <v>4112600</v>
      </c>
    </row>
    <row r="127" spans="1:17" ht="12.75">
      <c r="A127" s="8"/>
      <c r="B127" s="4" t="s">
        <v>8</v>
      </c>
      <c r="C127" s="6">
        <v>0</v>
      </c>
      <c r="D127" s="6">
        <v>0</v>
      </c>
      <c r="E127" s="6">
        <v>3287600</v>
      </c>
      <c r="G127" s="6"/>
      <c r="H127" s="6"/>
      <c r="I127" s="6"/>
      <c r="K127" s="6"/>
      <c r="L127" s="6"/>
      <c r="M127" s="6">
        <f>SUM(M126,K127,-L127)</f>
        <v>825000</v>
      </c>
      <c r="O127" s="37">
        <f t="shared" si="11"/>
        <v>0</v>
      </c>
      <c r="P127" s="37">
        <f t="shared" si="12"/>
        <v>0</v>
      </c>
      <c r="Q127" s="37">
        <f t="shared" si="13"/>
        <v>4112600</v>
      </c>
    </row>
    <row r="128" spans="1:17" ht="12.75">
      <c r="A128" s="8"/>
      <c r="B128" s="7" t="s">
        <v>9</v>
      </c>
      <c r="C128" s="29">
        <v>0</v>
      </c>
      <c r="D128" s="29">
        <v>3804000</v>
      </c>
      <c r="E128" s="29">
        <v>3287600</v>
      </c>
      <c r="G128" s="29"/>
      <c r="H128" s="29"/>
      <c r="I128" s="29"/>
      <c r="K128" s="29">
        <f>SUM(K116:K127)</f>
        <v>0</v>
      </c>
      <c r="L128" s="29">
        <f>SUM(L116:L127)</f>
        <v>275000</v>
      </c>
      <c r="M128" s="29">
        <f>SUM(M127)</f>
        <v>825000</v>
      </c>
      <c r="O128" s="29">
        <f t="shared" si="11"/>
        <v>0</v>
      </c>
      <c r="P128" s="29">
        <f t="shared" si="12"/>
        <v>4079000</v>
      </c>
      <c r="Q128" s="29">
        <f t="shared" si="13"/>
        <v>4112600</v>
      </c>
    </row>
    <row r="129" spans="1:17" ht="12.75">
      <c r="A129" s="7">
        <v>2014</v>
      </c>
      <c r="B129" s="4" t="s">
        <v>21</v>
      </c>
      <c r="C129" s="29"/>
      <c r="D129" s="29"/>
      <c r="E129" s="6">
        <v>3287600</v>
      </c>
      <c r="G129" s="29"/>
      <c r="H129" s="29"/>
      <c r="I129" s="29"/>
      <c r="K129" s="29"/>
      <c r="L129" s="29"/>
      <c r="M129" s="6">
        <f>SUM(M128,K129,-L129)</f>
        <v>825000</v>
      </c>
      <c r="O129" s="37">
        <f t="shared" si="11"/>
        <v>0</v>
      </c>
      <c r="P129" s="37">
        <f t="shared" si="12"/>
        <v>0</v>
      </c>
      <c r="Q129" s="37">
        <f t="shared" si="13"/>
        <v>4112600</v>
      </c>
    </row>
    <row r="130" spans="1:17" ht="12.75">
      <c r="A130" s="8"/>
      <c r="B130" s="4" t="s">
        <v>22</v>
      </c>
      <c r="C130" s="29"/>
      <c r="D130" s="29"/>
      <c r="E130" s="6">
        <v>3287600</v>
      </c>
      <c r="G130" s="29"/>
      <c r="H130" s="29"/>
      <c r="I130" s="29"/>
      <c r="K130" s="29"/>
      <c r="L130" s="29"/>
      <c r="M130" s="6">
        <f aca="true" t="shared" si="15" ref="M130:M135">SUM(M129,K130,-L130)</f>
        <v>825000</v>
      </c>
      <c r="O130" s="37">
        <f t="shared" si="11"/>
        <v>0</v>
      </c>
      <c r="P130" s="37">
        <f t="shared" si="12"/>
        <v>0</v>
      </c>
      <c r="Q130" s="37">
        <f t="shared" si="13"/>
        <v>4112600</v>
      </c>
    </row>
    <row r="131" spans="1:17" ht="12.75">
      <c r="A131" s="8"/>
      <c r="B131" s="4" t="s">
        <v>19</v>
      </c>
      <c r="C131" s="29"/>
      <c r="D131" s="29"/>
      <c r="E131" s="6">
        <v>3287600</v>
      </c>
      <c r="G131" s="29"/>
      <c r="H131" s="29"/>
      <c r="I131" s="29"/>
      <c r="K131" s="29"/>
      <c r="L131" s="29"/>
      <c r="M131" s="6">
        <f t="shared" si="15"/>
        <v>825000</v>
      </c>
      <c r="O131" s="37">
        <f t="shared" si="11"/>
        <v>0</v>
      </c>
      <c r="P131" s="37">
        <f t="shared" si="12"/>
        <v>0</v>
      </c>
      <c r="Q131" s="37">
        <f t="shared" si="13"/>
        <v>4112600</v>
      </c>
    </row>
    <row r="132" spans="2:17" ht="12.75">
      <c r="B132" s="4" t="s">
        <v>0</v>
      </c>
      <c r="C132" s="6">
        <v>0</v>
      </c>
      <c r="D132" s="6">
        <v>450000</v>
      </c>
      <c r="E132" s="6">
        <v>2837600</v>
      </c>
      <c r="G132" s="6"/>
      <c r="H132" s="6"/>
      <c r="I132" s="6"/>
      <c r="K132" s="6"/>
      <c r="L132" s="6"/>
      <c r="M132" s="6">
        <f t="shared" si="15"/>
        <v>825000</v>
      </c>
      <c r="O132" s="37">
        <f t="shared" si="11"/>
        <v>0</v>
      </c>
      <c r="P132" s="37">
        <f t="shared" si="12"/>
        <v>450000</v>
      </c>
      <c r="Q132" s="37">
        <f t="shared" si="13"/>
        <v>3662600</v>
      </c>
    </row>
    <row r="133" spans="1:17" ht="12.75">
      <c r="A133" s="15"/>
      <c r="B133" s="4" t="s">
        <v>1</v>
      </c>
      <c r="C133" s="6">
        <v>0</v>
      </c>
      <c r="D133" s="6">
        <v>0</v>
      </c>
      <c r="E133" s="6">
        <v>2837600</v>
      </c>
      <c r="G133" s="6"/>
      <c r="H133" s="6"/>
      <c r="I133" s="6"/>
      <c r="K133" s="6"/>
      <c r="L133" s="6"/>
      <c r="M133" s="6">
        <f t="shared" si="15"/>
        <v>825000</v>
      </c>
      <c r="O133" s="37">
        <f t="shared" si="11"/>
        <v>0</v>
      </c>
      <c r="P133" s="37">
        <f t="shared" si="12"/>
        <v>0</v>
      </c>
      <c r="Q133" s="37">
        <f t="shared" si="13"/>
        <v>3662600</v>
      </c>
    </row>
    <row r="134" spans="2:17" ht="12.75">
      <c r="B134" s="4" t="s">
        <v>2</v>
      </c>
      <c r="C134" s="6">
        <v>0</v>
      </c>
      <c r="D134" s="6">
        <v>1250000</v>
      </c>
      <c r="E134" s="6">
        <v>1587600</v>
      </c>
      <c r="G134" s="6"/>
      <c r="H134" s="6"/>
      <c r="I134" s="6"/>
      <c r="K134" s="6"/>
      <c r="L134" s="6"/>
      <c r="M134" s="6">
        <f t="shared" si="15"/>
        <v>825000</v>
      </c>
      <c r="O134" s="37">
        <f t="shared" si="11"/>
        <v>0</v>
      </c>
      <c r="P134" s="37">
        <f t="shared" si="12"/>
        <v>1250000</v>
      </c>
      <c r="Q134" s="37">
        <f t="shared" si="13"/>
        <v>2412600</v>
      </c>
    </row>
    <row r="135" spans="2:17" ht="12.75">
      <c r="B135" s="4" t="s">
        <v>3</v>
      </c>
      <c r="C135" s="6"/>
      <c r="D135" s="6"/>
      <c r="E135" s="6">
        <v>1587600</v>
      </c>
      <c r="G135" s="6"/>
      <c r="H135" s="6"/>
      <c r="I135" s="6"/>
      <c r="K135" s="6"/>
      <c r="L135" s="6">
        <v>0</v>
      </c>
      <c r="M135" s="6">
        <f t="shared" si="15"/>
        <v>825000</v>
      </c>
      <c r="O135" s="37">
        <f t="shared" si="11"/>
        <v>0</v>
      </c>
      <c r="P135" s="37">
        <f t="shared" si="12"/>
        <v>0</v>
      </c>
      <c r="Q135" s="37">
        <f t="shared" si="13"/>
        <v>2412600</v>
      </c>
    </row>
    <row r="136" spans="2:17" ht="12.75">
      <c r="B136" s="4" t="s">
        <v>4</v>
      </c>
      <c r="C136" s="6">
        <v>0</v>
      </c>
      <c r="D136" s="6">
        <v>0</v>
      </c>
      <c r="E136" s="6">
        <v>1587600</v>
      </c>
      <c r="G136" s="6"/>
      <c r="H136" s="6"/>
      <c r="I136" s="6"/>
      <c r="K136" s="6"/>
      <c r="L136" s="6">
        <v>275000</v>
      </c>
      <c r="M136" s="6">
        <f>SUM(M135,K136,-L136)</f>
        <v>550000</v>
      </c>
      <c r="O136" s="37">
        <f t="shared" si="11"/>
        <v>0</v>
      </c>
      <c r="P136" s="37">
        <f t="shared" si="12"/>
        <v>275000</v>
      </c>
      <c r="Q136" s="37">
        <f t="shared" si="13"/>
        <v>2137600</v>
      </c>
    </row>
    <row r="137" spans="2:17" ht="12.75">
      <c r="B137" s="4" t="s">
        <v>5</v>
      </c>
      <c r="C137" s="6"/>
      <c r="D137" s="6"/>
      <c r="E137" s="6">
        <v>1587600</v>
      </c>
      <c r="G137" s="6"/>
      <c r="H137" s="6"/>
      <c r="I137" s="6"/>
      <c r="K137" s="6"/>
      <c r="L137" s="6"/>
      <c r="M137" s="6">
        <f>SUM(M136,K137,-L137)</f>
        <v>550000</v>
      </c>
      <c r="O137" s="37">
        <f t="shared" si="11"/>
        <v>0</v>
      </c>
      <c r="P137" s="37">
        <f t="shared" si="12"/>
        <v>0</v>
      </c>
      <c r="Q137" s="37">
        <f t="shared" si="13"/>
        <v>2137600</v>
      </c>
    </row>
    <row r="138" spans="1:17" ht="12.75">
      <c r="A138" s="8"/>
      <c r="B138" s="4" t="s">
        <v>6</v>
      </c>
      <c r="C138" s="6">
        <v>0</v>
      </c>
      <c r="D138" s="6">
        <v>0</v>
      </c>
      <c r="E138" s="6">
        <v>1587600</v>
      </c>
      <c r="G138" s="6"/>
      <c r="H138" s="6"/>
      <c r="I138" s="6"/>
      <c r="K138" s="6"/>
      <c r="L138" s="6">
        <v>0</v>
      </c>
      <c r="M138" s="6">
        <f>SUM(M137,K138,-L138)</f>
        <v>550000</v>
      </c>
      <c r="O138" s="37">
        <f t="shared" si="11"/>
        <v>0</v>
      </c>
      <c r="P138" s="37">
        <f t="shared" si="12"/>
        <v>0</v>
      </c>
      <c r="Q138" s="37">
        <f t="shared" si="13"/>
        <v>2137600</v>
      </c>
    </row>
    <row r="139" spans="1:17" ht="12.75">
      <c r="A139" s="8"/>
      <c r="B139" s="4" t="s">
        <v>7</v>
      </c>
      <c r="C139" s="6">
        <v>0</v>
      </c>
      <c r="D139" s="6">
        <v>350000</v>
      </c>
      <c r="E139" s="6">
        <v>1237600</v>
      </c>
      <c r="G139" s="6"/>
      <c r="H139" s="6"/>
      <c r="I139" s="6"/>
      <c r="K139" s="6"/>
      <c r="L139" s="6"/>
      <c r="M139" s="6">
        <f>SUM(M138,K139,-L139)</f>
        <v>550000</v>
      </c>
      <c r="O139" s="37">
        <f t="shared" si="11"/>
        <v>0</v>
      </c>
      <c r="P139" s="37">
        <f t="shared" si="12"/>
        <v>350000</v>
      </c>
      <c r="Q139" s="37">
        <f t="shared" si="13"/>
        <v>1787600</v>
      </c>
    </row>
    <row r="140" spans="1:17" ht="12.75">
      <c r="A140" s="8"/>
      <c r="B140" s="4" t="s">
        <v>8</v>
      </c>
      <c r="C140" s="6">
        <v>0</v>
      </c>
      <c r="D140" s="6">
        <v>0</v>
      </c>
      <c r="E140" s="6">
        <v>1237600</v>
      </c>
      <c r="G140" s="6"/>
      <c r="H140" s="6"/>
      <c r="I140" s="6"/>
      <c r="K140" s="6"/>
      <c r="L140" s="6"/>
      <c r="M140" s="6">
        <f>SUM(M139,K140,-L140)</f>
        <v>550000</v>
      </c>
      <c r="O140" s="37">
        <f t="shared" si="11"/>
        <v>0</v>
      </c>
      <c r="P140" s="37">
        <f t="shared" si="12"/>
        <v>0</v>
      </c>
      <c r="Q140" s="37">
        <f t="shared" si="13"/>
        <v>1787600</v>
      </c>
    </row>
    <row r="141" spans="1:17" ht="12.75">
      <c r="A141" s="8"/>
      <c r="B141" s="7" t="s">
        <v>9</v>
      </c>
      <c r="C141" s="29">
        <v>0</v>
      </c>
      <c r="D141" s="29">
        <v>950000</v>
      </c>
      <c r="E141" s="29">
        <v>1237600</v>
      </c>
      <c r="G141" s="29"/>
      <c r="H141" s="29"/>
      <c r="I141" s="29"/>
      <c r="K141" s="29">
        <f>SUM(K129:K140)</f>
        <v>0</v>
      </c>
      <c r="L141" s="29">
        <f>SUM(L129:L140)</f>
        <v>275000</v>
      </c>
      <c r="M141" s="29">
        <f>SUM(M140)</f>
        <v>550000</v>
      </c>
      <c r="O141" s="29">
        <f t="shared" si="11"/>
        <v>0</v>
      </c>
      <c r="P141" s="29">
        <f t="shared" si="12"/>
        <v>1225000</v>
      </c>
      <c r="Q141" s="29">
        <f t="shared" si="13"/>
        <v>1787600</v>
      </c>
    </row>
    <row r="142" spans="1:17" ht="12.75">
      <c r="A142" s="7">
        <v>2015</v>
      </c>
      <c r="B142" s="4" t="s">
        <v>21</v>
      </c>
      <c r="C142" s="29"/>
      <c r="D142" s="29"/>
      <c r="E142" s="6">
        <v>1237600</v>
      </c>
      <c r="G142" s="29"/>
      <c r="H142" s="29"/>
      <c r="I142" s="29"/>
      <c r="K142" s="29"/>
      <c r="L142" s="29"/>
      <c r="M142" s="6">
        <f>SUM(M141,K142,-L142)</f>
        <v>550000</v>
      </c>
      <c r="O142" s="37">
        <f t="shared" si="11"/>
        <v>0</v>
      </c>
      <c r="P142" s="37">
        <f t="shared" si="12"/>
        <v>0</v>
      </c>
      <c r="Q142" s="37">
        <f t="shared" si="13"/>
        <v>1787600</v>
      </c>
    </row>
    <row r="143" spans="1:17" ht="12.75">
      <c r="A143" s="8"/>
      <c r="B143" s="4" t="s">
        <v>22</v>
      </c>
      <c r="C143" s="29"/>
      <c r="D143" s="29"/>
      <c r="E143" s="6">
        <v>1237600</v>
      </c>
      <c r="G143" s="29"/>
      <c r="H143" s="29"/>
      <c r="I143" s="29"/>
      <c r="K143" s="29"/>
      <c r="L143" s="29"/>
      <c r="M143" s="6">
        <f aca="true" t="shared" si="16" ref="M143:M148">SUM(M142,K143,-L143)</f>
        <v>550000</v>
      </c>
      <c r="O143" s="37">
        <f t="shared" si="11"/>
        <v>0</v>
      </c>
      <c r="P143" s="37">
        <f t="shared" si="12"/>
        <v>0</v>
      </c>
      <c r="Q143" s="37">
        <f t="shared" si="13"/>
        <v>1787600</v>
      </c>
    </row>
    <row r="144" spans="1:17" ht="12.75">
      <c r="A144" s="8"/>
      <c r="B144" s="4" t="s">
        <v>19</v>
      </c>
      <c r="C144" s="29"/>
      <c r="D144" s="29"/>
      <c r="E144" s="6">
        <v>1237600</v>
      </c>
      <c r="G144" s="29"/>
      <c r="H144" s="29"/>
      <c r="I144" s="29"/>
      <c r="K144" s="29"/>
      <c r="L144" s="29"/>
      <c r="M144" s="6">
        <f t="shared" si="16"/>
        <v>550000</v>
      </c>
      <c r="O144" s="37">
        <f t="shared" si="11"/>
        <v>0</v>
      </c>
      <c r="P144" s="37">
        <f t="shared" si="12"/>
        <v>0</v>
      </c>
      <c r="Q144" s="37">
        <f t="shared" si="13"/>
        <v>1787600</v>
      </c>
    </row>
    <row r="145" spans="2:17" ht="12.75">
      <c r="B145" s="4" t="s">
        <v>0</v>
      </c>
      <c r="C145" s="6">
        <v>0</v>
      </c>
      <c r="D145" s="6">
        <v>360000</v>
      </c>
      <c r="E145" s="6">
        <v>877600</v>
      </c>
      <c r="G145" s="6"/>
      <c r="H145" s="6"/>
      <c r="I145" s="6"/>
      <c r="K145" s="6"/>
      <c r="L145" s="6"/>
      <c r="M145" s="6">
        <f t="shared" si="16"/>
        <v>550000</v>
      </c>
      <c r="O145" s="37">
        <f t="shared" si="11"/>
        <v>0</v>
      </c>
      <c r="P145" s="37">
        <f t="shared" si="12"/>
        <v>360000</v>
      </c>
      <c r="Q145" s="37">
        <f t="shared" si="13"/>
        <v>1427600</v>
      </c>
    </row>
    <row r="146" spans="1:17" ht="12.75">
      <c r="A146" s="15"/>
      <c r="B146" s="4" t="s">
        <v>1</v>
      </c>
      <c r="C146" s="6">
        <v>0</v>
      </c>
      <c r="D146" s="6">
        <v>0</v>
      </c>
      <c r="E146" s="6">
        <v>877600</v>
      </c>
      <c r="G146" s="6"/>
      <c r="H146" s="6"/>
      <c r="I146" s="6"/>
      <c r="K146" s="6"/>
      <c r="L146" s="6"/>
      <c r="M146" s="6">
        <f t="shared" si="16"/>
        <v>550000</v>
      </c>
      <c r="O146" s="37">
        <f t="shared" si="11"/>
        <v>0</v>
      </c>
      <c r="P146" s="37">
        <f t="shared" si="12"/>
        <v>0</v>
      </c>
      <c r="Q146" s="37">
        <f t="shared" si="13"/>
        <v>1427600</v>
      </c>
    </row>
    <row r="147" spans="2:17" ht="12.75">
      <c r="B147" s="4" t="s">
        <v>2</v>
      </c>
      <c r="C147" s="6">
        <v>0</v>
      </c>
      <c r="D147" s="6">
        <v>500000</v>
      </c>
      <c r="E147" s="6">
        <v>377600</v>
      </c>
      <c r="G147" s="6"/>
      <c r="H147" s="6"/>
      <c r="I147" s="6"/>
      <c r="K147" s="6"/>
      <c r="L147" s="6"/>
      <c r="M147" s="6">
        <f t="shared" si="16"/>
        <v>550000</v>
      </c>
      <c r="O147" s="37">
        <f t="shared" si="11"/>
        <v>0</v>
      </c>
      <c r="P147" s="37">
        <f t="shared" si="12"/>
        <v>500000</v>
      </c>
      <c r="Q147" s="37">
        <f t="shared" si="13"/>
        <v>927600</v>
      </c>
    </row>
    <row r="148" spans="2:17" ht="12.75">
      <c r="B148" s="4" t="s">
        <v>3</v>
      </c>
      <c r="C148" s="6"/>
      <c r="D148" s="6"/>
      <c r="E148" s="6">
        <v>377600</v>
      </c>
      <c r="G148" s="6"/>
      <c r="H148" s="6"/>
      <c r="I148" s="6"/>
      <c r="K148" s="6"/>
      <c r="L148" s="6">
        <v>0</v>
      </c>
      <c r="M148" s="6">
        <f t="shared" si="16"/>
        <v>550000</v>
      </c>
      <c r="O148" s="37">
        <f t="shared" si="11"/>
        <v>0</v>
      </c>
      <c r="P148" s="37">
        <f t="shared" si="12"/>
        <v>0</v>
      </c>
      <c r="Q148" s="37">
        <f t="shared" si="13"/>
        <v>927600</v>
      </c>
    </row>
    <row r="149" spans="2:17" ht="12.75">
      <c r="B149" s="4" t="s">
        <v>4</v>
      </c>
      <c r="C149" s="6">
        <v>0</v>
      </c>
      <c r="D149" s="6">
        <v>0</v>
      </c>
      <c r="E149" s="6">
        <v>377600</v>
      </c>
      <c r="G149" s="6"/>
      <c r="H149" s="6"/>
      <c r="I149" s="6"/>
      <c r="K149" s="6"/>
      <c r="L149" s="6">
        <v>275000</v>
      </c>
      <c r="M149" s="6">
        <f>SUM(M148,K149,-L149)</f>
        <v>275000</v>
      </c>
      <c r="O149" s="37">
        <f t="shared" si="11"/>
        <v>0</v>
      </c>
      <c r="P149" s="37">
        <f t="shared" si="12"/>
        <v>275000</v>
      </c>
      <c r="Q149" s="37">
        <f t="shared" si="13"/>
        <v>652600</v>
      </c>
    </row>
    <row r="150" spans="2:17" ht="12.75">
      <c r="B150" s="4" t="s">
        <v>5</v>
      </c>
      <c r="C150" s="6"/>
      <c r="D150" s="6"/>
      <c r="E150" s="6">
        <v>377600</v>
      </c>
      <c r="G150" s="6"/>
      <c r="H150" s="6"/>
      <c r="I150" s="6"/>
      <c r="K150" s="6"/>
      <c r="L150" s="6"/>
      <c r="M150" s="6">
        <f>SUM(M149,K150,-L150)</f>
        <v>275000</v>
      </c>
      <c r="O150" s="37">
        <f t="shared" si="11"/>
        <v>0</v>
      </c>
      <c r="P150" s="37">
        <f t="shared" si="12"/>
        <v>0</v>
      </c>
      <c r="Q150" s="37">
        <f t="shared" si="13"/>
        <v>652600</v>
      </c>
    </row>
    <row r="151" spans="1:17" ht="12.75">
      <c r="A151" s="8"/>
      <c r="B151" s="4" t="s">
        <v>6</v>
      </c>
      <c r="C151" s="6">
        <v>0</v>
      </c>
      <c r="D151" s="6">
        <v>0</v>
      </c>
      <c r="E151" s="6">
        <v>377600</v>
      </c>
      <c r="G151" s="6"/>
      <c r="H151" s="6"/>
      <c r="I151" s="6"/>
      <c r="K151" s="6"/>
      <c r="L151" s="6">
        <v>0</v>
      </c>
      <c r="M151" s="6">
        <f>SUM(M150,K151,-L151)</f>
        <v>275000</v>
      </c>
      <c r="O151" s="37">
        <f t="shared" si="11"/>
        <v>0</v>
      </c>
      <c r="P151" s="37">
        <f t="shared" si="12"/>
        <v>0</v>
      </c>
      <c r="Q151" s="37">
        <f t="shared" si="13"/>
        <v>652600</v>
      </c>
    </row>
    <row r="152" spans="1:17" ht="12.75">
      <c r="A152" s="8"/>
      <c r="B152" s="4" t="s">
        <v>7</v>
      </c>
      <c r="C152" s="6">
        <v>0</v>
      </c>
      <c r="D152" s="6">
        <v>0</v>
      </c>
      <c r="E152" s="6">
        <v>377600</v>
      </c>
      <c r="G152" s="6"/>
      <c r="H152" s="6"/>
      <c r="I152" s="6"/>
      <c r="K152" s="6"/>
      <c r="L152" s="6"/>
      <c r="M152" s="6">
        <f>SUM(M151,K152,-L152)</f>
        <v>275000</v>
      </c>
      <c r="O152" s="37">
        <f t="shared" si="11"/>
        <v>0</v>
      </c>
      <c r="P152" s="37">
        <f t="shared" si="12"/>
        <v>0</v>
      </c>
      <c r="Q152" s="37">
        <f t="shared" si="13"/>
        <v>652600</v>
      </c>
    </row>
    <row r="153" spans="1:17" ht="12.75">
      <c r="A153" s="8"/>
      <c r="B153" s="4" t="s">
        <v>8</v>
      </c>
      <c r="C153" s="6">
        <v>0</v>
      </c>
      <c r="D153" s="6">
        <v>377600</v>
      </c>
      <c r="E153" s="6">
        <v>0</v>
      </c>
      <c r="G153" s="6"/>
      <c r="H153" s="6"/>
      <c r="I153" s="6"/>
      <c r="K153" s="6"/>
      <c r="L153" s="6"/>
      <c r="M153" s="6">
        <f>SUM(M152,K153,-L153)</f>
        <v>275000</v>
      </c>
      <c r="O153" s="37">
        <f t="shared" si="11"/>
        <v>0</v>
      </c>
      <c r="P153" s="37">
        <f t="shared" si="12"/>
        <v>377600</v>
      </c>
      <c r="Q153" s="37">
        <f t="shared" si="13"/>
        <v>275000</v>
      </c>
    </row>
    <row r="154" spans="1:17" ht="12.75">
      <c r="A154" s="8"/>
      <c r="B154" s="7" t="s">
        <v>9</v>
      </c>
      <c r="C154" s="29">
        <v>0</v>
      </c>
      <c r="D154" s="29">
        <v>877600</v>
      </c>
      <c r="E154" s="29">
        <v>0</v>
      </c>
      <c r="G154" s="29"/>
      <c r="H154" s="29"/>
      <c r="I154" s="29"/>
      <c r="K154" s="29">
        <f>SUM(K142:K153)</f>
        <v>0</v>
      </c>
      <c r="L154" s="29">
        <f>SUM(L142:L153)</f>
        <v>275000</v>
      </c>
      <c r="M154" s="29">
        <f>SUM(M153)</f>
        <v>275000</v>
      </c>
      <c r="O154" s="29">
        <f t="shared" si="11"/>
        <v>0</v>
      </c>
      <c r="P154" s="29">
        <f t="shared" si="12"/>
        <v>1152600</v>
      </c>
      <c r="Q154" s="29">
        <f t="shared" si="13"/>
        <v>275000</v>
      </c>
    </row>
    <row r="155" spans="1:17" ht="12.75">
      <c r="A155" s="7">
        <v>2016</v>
      </c>
      <c r="B155" s="4" t="s">
        <v>21</v>
      </c>
      <c r="C155" s="5"/>
      <c r="D155" s="5"/>
      <c r="E155" s="6">
        <v>0</v>
      </c>
      <c r="G155" s="5"/>
      <c r="H155" s="5">
        <f>SUM(H154,H141,H128,H115,H102,H89,H76,H63,)</f>
        <v>271427</v>
      </c>
      <c r="I155" s="5"/>
      <c r="K155" s="29"/>
      <c r="L155" s="29"/>
      <c r="M155" s="6">
        <f>SUM(M154,K155,-L155)</f>
        <v>275000</v>
      </c>
      <c r="O155" s="37">
        <f t="shared" si="11"/>
        <v>0</v>
      </c>
      <c r="P155" s="37">
        <f t="shared" si="12"/>
        <v>271427</v>
      </c>
      <c r="Q155" s="37">
        <f t="shared" si="13"/>
        <v>275000</v>
      </c>
    </row>
    <row r="156" spans="1:17" ht="12.75">
      <c r="A156" s="8"/>
      <c r="B156" s="4" t="s">
        <v>22</v>
      </c>
      <c r="C156" s="5"/>
      <c r="D156" s="5"/>
      <c r="E156" s="6">
        <v>0</v>
      </c>
      <c r="G156" s="5"/>
      <c r="H156" s="5"/>
      <c r="I156" s="5"/>
      <c r="K156" s="29"/>
      <c r="L156" s="29"/>
      <c r="M156" s="6">
        <f aca="true" t="shared" si="17" ref="M156:M161">SUM(M155,K156,-L156)</f>
        <v>275000</v>
      </c>
      <c r="O156" s="37">
        <f t="shared" si="11"/>
        <v>0</v>
      </c>
      <c r="P156" s="37">
        <f t="shared" si="12"/>
        <v>0</v>
      </c>
      <c r="Q156" s="37">
        <f t="shared" si="13"/>
        <v>275000</v>
      </c>
    </row>
    <row r="157" spans="1:17" ht="12.75">
      <c r="A157" s="8"/>
      <c r="B157" s="4" t="s">
        <v>19</v>
      </c>
      <c r="C157" s="5"/>
      <c r="D157" s="5"/>
      <c r="E157" s="6">
        <v>0</v>
      </c>
      <c r="G157" s="5"/>
      <c r="H157" s="5"/>
      <c r="I157" s="5"/>
      <c r="K157" s="29"/>
      <c r="L157" s="29"/>
      <c r="M157" s="6">
        <f t="shared" si="17"/>
        <v>275000</v>
      </c>
      <c r="O157" s="37">
        <f t="shared" si="11"/>
        <v>0</v>
      </c>
      <c r="P157" s="37">
        <f t="shared" si="12"/>
        <v>0</v>
      </c>
      <c r="Q157" s="37">
        <f t="shared" si="13"/>
        <v>275000</v>
      </c>
    </row>
    <row r="158" spans="2:17" ht="12.75">
      <c r="B158" s="4" t="s">
        <v>0</v>
      </c>
      <c r="C158" s="5"/>
      <c r="D158" s="5"/>
      <c r="E158" s="6">
        <v>0</v>
      </c>
      <c r="G158" s="5"/>
      <c r="H158" s="5"/>
      <c r="I158" s="5"/>
      <c r="K158" s="6"/>
      <c r="L158" s="6"/>
      <c r="M158" s="6">
        <f t="shared" si="17"/>
        <v>275000</v>
      </c>
      <c r="O158" s="37">
        <f t="shared" si="11"/>
        <v>0</v>
      </c>
      <c r="P158" s="37">
        <f t="shared" si="12"/>
        <v>0</v>
      </c>
      <c r="Q158" s="37">
        <f t="shared" si="13"/>
        <v>275000</v>
      </c>
    </row>
    <row r="159" spans="1:17" ht="12.75">
      <c r="A159" s="15"/>
      <c r="B159" s="4" t="s">
        <v>1</v>
      </c>
      <c r="C159" s="5"/>
      <c r="D159" s="5"/>
      <c r="E159" s="6">
        <v>0</v>
      </c>
      <c r="G159" s="5"/>
      <c r="H159" s="5"/>
      <c r="I159" s="5"/>
      <c r="K159" s="6"/>
      <c r="L159" s="6">
        <v>275000</v>
      </c>
      <c r="M159" s="6">
        <f t="shared" si="17"/>
        <v>0</v>
      </c>
      <c r="O159" s="37">
        <f t="shared" si="11"/>
        <v>0</v>
      </c>
      <c r="P159" s="37">
        <f t="shared" si="12"/>
        <v>275000</v>
      </c>
      <c r="Q159" s="37">
        <f t="shared" si="13"/>
        <v>0</v>
      </c>
    </row>
    <row r="160" spans="2:17" ht="12.75">
      <c r="B160" s="4" t="s">
        <v>2</v>
      </c>
      <c r="C160" s="5"/>
      <c r="D160" s="5"/>
      <c r="E160" s="6">
        <v>0</v>
      </c>
      <c r="G160" s="5"/>
      <c r="H160" s="5"/>
      <c r="I160" s="5"/>
      <c r="K160" s="6"/>
      <c r="L160" s="6"/>
      <c r="M160" s="6">
        <f t="shared" si="17"/>
        <v>0</v>
      </c>
      <c r="O160" s="37">
        <f t="shared" si="11"/>
        <v>0</v>
      </c>
      <c r="P160" s="37">
        <f t="shared" si="12"/>
        <v>0</v>
      </c>
      <c r="Q160" s="37">
        <f t="shared" si="13"/>
        <v>0</v>
      </c>
    </row>
    <row r="161" spans="2:17" ht="12.75">
      <c r="B161" s="4" t="s">
        <v>3</v>
      </c>
      <c r="C161" s="5"/>
      <c r="D161" s="5"/>
      <c r="E161" s="6">
        <v>0</v>
      </c>
      <c r="G161" s="5"/>
      <c r="H161" s="5"/>
      <c r="I161" s="5"/>
      <c r="K161" s="6"/>
      <c r="L161" s="6">
        <v>0</v>
      </c>
      <c r="M161" s="6">
        <f t="shared" si="17"/>
        <v>0</v>
      </c>
      <c r="O161" s="37">
        <f t="shared" si="11"/>
        <v>0</v>
      </c>
      <c r="P161" s="37">
        <f t="shared" si="12"/>
        <v>0</v>
      </c>
      <c r="Q161" s="37">
        <f t="shared" si="13"/>
        <v>0</v>
      </c>
    </row>
    <row r="162" spans="2:17" ht="12.75">
      <c r="B162" s="4" t="s">
        <v>4</v>
      </c>
      <c r="C162" s="5"/>
      <c r="D162" s="5"/>
      <c r="E162" s="6">
        <v>0</v>
      </c>
      <c r="G162" s="5"/>
      <c r="H162" s="5"/>
      <c r="I162" s="5"/>
      <c r="K162" s="6"/>
      <c r="L162" s="6">
        <v>0</v>
      </c>
      <c r="M162" s="6">
        <f>SUM(M161,K162,-L162)</f>
        <v>0</v>
      </c>
      <c r="O162" s="37">
        <f t="shared" si="11"/>
        <v>0</v>
      </c>
      <c r="P162" s="37">
        <f t="shared" si="12"/>
        <v>0</v>
      </c>
      <c r="Q162" s="37">
        <f t="shared" si="13"/>
        <v>0</v>
      </c>
    </row>
    <row r="163" spans="2:17" ht="12.75">
      <c r="B163" s="4" t="s">
        <v>5</v>
      </c>
      <c r="C163" s="5"/>
      <c r="D163" s="5"/>
      <c r="E163" s="6">
        <v>0</v>
      </c>
      <c r="G163" s="5"/>
      <c r="H163" s="5"/>
      <c r="I163" s="5"/>
      <c r="K163" s="6"/>
      <c r="L163" s="6"/>
      <c r="M163" s="6">
        <f>SUM(M162,K163,-L163)</f>
        <v>0</v>
      </c>
      <c r="O163" s="37">
        <f t="shared" si="11"/>
        <v>0</v>
      </c>
      <c r="P163" s="37">
        <f t="shared" si="12"/>
        <v>0</v>
      </c>
      <c r="Q163" s="37">
        <f t="shared" si="13"/>
        <v>0</v>
      </c>
    </row>
    <row r="164" spans="1:17" ht="12.75">
      <c r="A164" s="8"/>
      <c r="B164" s="4" t="s">
        <v>6</v>
      </c>
      <c r="C164" s="5"/>
      <c r="D164" s="5"/>
      <c r="E164" s="6">
        <v>0</v>
      </c>
      <c r="G164" s="5"/>
      <c r="H164" s="5"/>
      <c r="I164" s="5"/>
      <c r="K164" s="6"/>
      <c r="L164" s="6">
        <v>0</v>
      </c>
      <c r="M164" s="6">
        <f>SUM(M163,K164,-L164)</f>
        <v>0</v>
      </c>
      <c r="O164" s="37">
        <f t="shared" si="11"/>
        <v>0</v>
      </c>
      <c r="P164" s="37">
        <f t="shared" si="12"/>
        <v>0</v>
      </c>
      <c r="Q164" s="37">
        <f t="shared" si="13"/>
        <v>0</v>
      </c>
    </row>
    <row r="165" spans="1:17" ht="12.75">
      <c r="A165" s="8"/>
      <c r="B165" s="4" t="s">
        <v>7</v>
      </c>
      <c r="C165" s="5"/>
      <c r="D165" s="5"/>
      <c r="E165" s="6">
        <v>0</v>
      </c>
      <c r="G165" s="5"/>
      <c r="H165" s="5"/>
      <c r="I165" s="5"/>
      <c r="K165" s="6"/>
      <c r="L165" s="6"/>
      <c r="M165" s="6">
        <f>SUM(M164,K165,-L165)</f>
        <v>0</v>
      </c>
      <c r="O165" s="37">
        <f t="shared" si="11"/>
        <v>0</v>
      </c>
      <c r="P165" s="37">
        <f t="shared" si="12"/>
        <v>0</v>
      </c>
      <c r="Q165" s="37">
        <f t="shared" si="13"/>
        <v>0</v>
      </c>
    </row>
    <row r="166" spans="1:17" ht="12.75">
      <c r="A166" s="8"/>
      <c r="B166" s="4" t="s">
        <v>8</v>
      </c>
      <c r="C166" s="5"/>
      <c r="D166" s="5"/>
      <c r="E166" s="6">
        <v>0</v>
      </c>
      <c r="G166" s="5"/>
      <c r="H166" s="5"/>
      <c r="I166" s="5"/>
      <c r="K166" s="6"/>
      <c r="L166" s="6"/>
      <c r="M166" s="6">
        <f>SUM(M165,K166,-L166)</f>
        <v>0</v>
      </c>
      <c r="O166" s="37">
        <f t="shared" si="11"/>
        <v>0</v>
      </c>
      <c r="P166" s="37">
        <f t="shared" si="12"/>
        <v>0</v>
      </c>
      <c r="Q166" s="37">
        <f t="shared" si="13"/>
        <v>0</v>
      </c>
    </row>
    <row r="167" spans="1:17" ht="12.75">
      <c r="A167" s="8"/>
      <c r="B167" s="7" t="s">
        <v>9</v>
      </c>
      <c r="C167" s="5"/>
      <c r="D167" s="5"/>
      <c r="E167" s="6">
        <v>0</v>
      </c>
      <c r="G167" s="5"/>
      <c r="H167" s="5"/>
      <c r="I167" s="5"/>
      <c r="K167" s="29">
        <f>SUM(K155:K166)</f>
        <v>0</v>
      </c>
      <c r="L167" s="29">
        <f>SUM(L155:L166)</f>
        <v>275000</v>
      </c>
      <c r="M167" s="29">
        <f>SUM(M166)</f>
        <v>0</v>
      </c>
      <c r="O167" s="29">
        <f t="shared" si="11"/>
        <v>0</v>
      </c>
      <c r="P167" s="29">
        <f t="shared" si="12"/>
        <v>275000</v>
      </c>
      <c r="Q167" s="29">
        <f t="shared" si="13"/>
        <v>0</v>
      </c>
    </row>
  </sheetData>
  <mergeCells count="6">
    <mergeCell ref="K1:M1"/>
    <mergeCell ref="O1:Q1"/>
    <mergeCell ref="A1:A2"/>
    <mergeCell ref="B1:B2"/>
    <mergeCell ref="C1:E1"/>
    <mergeCell ref="G1:I1"/>
  </mergeCells>
  <printOptions/>
  <pageMargins left="0.42" right="0.51" top="0.58" bottom="0.4" header="0.5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Grazyna</cp:lastModifiedBy>
  <cp:lastPrinted>2010-04-23T11:51:49Z</cp:lastPrinted>
  <dcterms:created xsi:type="dcterms:W3CDTF">2004-10-07T08:33:10Z</dcterms:created>
  <dcterms:modified xsi:type="dcterms:W3CDTF">2010-04-23T11:51:58Z</dcterms:modified>
  <cp:category/>
  <cp:version/>
  <cp:contentType/>
  <cp:contentStatus/>
</cp:coreProperties>
</file>