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" windowWidth="15195" windowHeight="8445"/>
  </bookViews>
  <sheets>
    <sheet name="KOSZTORY I-IX" sheetId="4" r:id="rId1"/>
  </sheets>
  <definedNames>
    <definedName name="_xlnm.Print_Area" localSheetId="0">'KOSZTORY I-IX'!$A$1:$L$60</definedName>
  </definedNames>
  <calcPr calcId="145621"/>
</workbook>
</file>

<file path=xl/calcChain.xml><?xml version="1.0" encoding="utf-8"?>
<calcChain xmlns="http://schemas.openxmlformats.org/spreadsheetml/2006/main">
  <c r="H6" i="4" l="1"/>
  <c r="G6" i="4"/>
  <c r="H14" i="4"/>
  <c r="G14" i="4" l="1"/>
  <c r="F14" i="4"/>
  <c r="K20" i="4" l="1"/>
  <c r="H20" i="4"/>
  <c r="I20" i="4" s="1"/>
  <c r="I6" i="4" s="1"/>
  <c r="I59" i="4" s="1"/>
  <c r="G20" i="4"/>
  <c r="J20" i="4"/>
  <c r="J6" i="4" s="1"/>
  <c r="J59" i="4" s="1"/>
  <c r="K41" i="4"/>
  <c r="J41" i="4"/>
  <c r="I41" i="4"/>
  <c r="H41" i="4"/>
  <c r="G41" i="4"/>
  <c r="F41" i="4"/>
  <c r="K6" i="4"/>
  <c r="K59" i="4" s="1"/>
  <c r="H59" i="4"/>
  <c r="G59" i="4"/>
  <c r="F6" i="4"/>
  <c r="F59" i="4" s="1"/>
  <c r="K50" i="4"/>
  <c r="J50" i="4"/>
  <c r="I50" i="4"/>
  <c r="H50" i="4"/>
  <c r="G50" i="4"/>
  <c r="F50" i="4"/>
  <c r="K42" i="4"/>
  <c r="J42" i="4"/>
  <c r="I42" i="4"/>
  <c r="H42" i="4"/>
  <c r="G42" i="4"/>
  <c r="F42" i="4"/>
  <c r="K39" i="4"/>
  <c r="J39" i="4"/>
  <c r="I39" i="4"/>
  <c r="H39" i="4"/>
  <c r="G39" i="4"/>
  <c r="F39" i="4"/>
  <c r="K29" i="4"/>
  <c r="J29" i="4"/>
  <c r="I29" i="4"/>
  <c r="H29" i="4"/>
  <c r="G29" i="4"/>
  <c r="F29" i="4"/>
  <c r="K27" i="4"/>
  <c r="J27" i="4"/>
  <c r="I27" i="4"/>
  <c r="H27" i="4"/>
  <c r="G27" i="4"/>
  <c r="F27" i="4"/>
  <c r="K22" i="4"/>
  <c r="J22" i="4"/>
  <c r="I22" i="4"/>
  <c r="H22" i="4"/>
  <c r="G22" i="4"/>
  <c r="F22" i="4"/>
  <c r="K14" i="4"/>
  <c r="J14" i="4"/>
  <c r="I14" i="4"/>
  <c r="K7" i="4"/>
  <c r="J7" i="4"/>
  <c r="I7" i="4"/>
  <c r="H7" i="4"/>
  <c r="G7" i="4"/>
  <c r="F7" i="4"/>
</calcChain>
</file>

<file path=xl/comments1.xml><?xml version="1.0" encoding="utf-8"?>
<comments xmlns="http://schemas.openxmlformats.org/spreadsheetml/2006/main">
  <authors>
    <author>Milena Mozarczyk</author>
  </authors>
  <commentList>
    <comment ref="B3" authorId="0">
      <text>
        <r>
          <rPr>
            <b/>
            <sz val="9"/>
            <color indexed="81"/>
            <rFont val="Tahoma"/>
            <family val="2"/>
            <charset val="238"/>
          </rPr>
          <t>Milena Mozarczyk: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<sst xmlns="http://schemas.openxmlformats.org/spreadsheetml/2006/main" count="164" uniqueCount="76">
  <si>
    <t>Rodzaj kosztów</t>
  </si>
  <si>
    <t>Dokument księgowy</t>
  </si>
  <si>
    <t>Data dokumentu</t>
  </si>
  <si>
    <t>OGÓŁEM</t>
  </si>
  <si>
    <t>Płatność wynikająca                                          z adnotacji/dekretacji                                  na dokumencie</t>
  </si>
  <si>
    <t>-</t>
  </si>
  <si>
    <t>Całkowite wydatki</t>
  </si>
  <si>
    <t>z dotacji</t>
  </si>
  <si>
    <t>z innych środków finansowych</t>
  </si>
  <si>
    <t>z wkładu osobowego</t>
  </si>
  <si>
    <t>z wkładu rzeczowego</t>
  </si>
  <si>
    <t xml:space="preserve">I. Koszty merytoryczne </t>
  </si>
  <si>
    <t xml:space="preserve">II. Koszty obsługi zadania publicznego </t>
  </si>
  <si>
    <t>III. Koszty poszczególnych zleceniobiorców ogółem</t>
  </si>
  <si>
    <t>Wartość calkowita faktury/rachunku</t>
  </si>
  <si>
    <t xml:space="preserve"> </t>
  </si>
  <si>
    <t>Dokumenty księgowe według pozycji kosztorysu - w części dot. środków pochodzących z dotacji za okres od 01.04.2018 r. do 31.10.2018 r.</t>
  </si>
  <si>
    <t>Załącznik nr 1 do protokołu z wykonania zadania publicznego Umowa Nr OSO.524/1/2018 z 29.03.2018 r.</t>
  </si>
  <si>
    <t>1) Wynagrodzenie animatora</t>
  </si>
  <si>
    <t>2) Wynagrodzenie doradcy organizacji pozarządowych</t>
  </si>
  <si>
    <t>3) Wynagrodzenie wolontariusza za pracę w biurze COP</t>
  </si>
  <si>
    <t>4) Zakup artykułów spożywczych do działań animacyjnych, doradczych, szkoleniowych</t>
  </si>
  <si>
    <t>5) Zakup artykułów biurowych do działań animacyjcnych, doradczych, szkoleniowych</t>
  </si>
  <si>
    <t>6) Wynagrodzenie specjalistów za przeprowadzenie szkolenia</t>
  </si>
  <si>
    <t xml:space="preserve">7) Zakup nagród w konkursie dla najaktywniejszego wolontariusza </t>
  </si>
  <si>
    <t>1) Wynagrodzenie koordynatora biura</t>
  </si>
  <si>
    <t>lista płac</t>
  </si>
  <si>
    <t>V/2018/WJ</t>
  </si>
  <si>
    <t>VI/2018/WJ</t>
  </si>
  <si>
    <t>VII/2018/WJ</t>
  </si>
  <si>
    <t>VIII/2018/WJ</t>
  </si>
  <si>
    <t>IX/2018/WJ</t>
  </si>
  <si>
    <t>X/2018/WJ</t>
  </si>
  <si>
    <t>VI/2018/WJ (czerwiec)</t>
  </si>
  <si>
    <t>faktura</t>
  </si>
  <si>
    <t>1264/00814/300718/09</t>
  </si>
  <si>
    <t>FP00387/10/18</t>
  </si>
  <si>
    <t>FP00372/10/19</t>
  </si>
  <si>
    <t>1264/00110/311018/01</t>
  </si>
  <si>
    <t>F/07336/2018</t>
  </si>
  <si>
    <t>VII/2018/WJ (lipiec)</t>
  </si>
  <si>
    <t>VIII/2018/WJ (sierpień)</t>
  </si>
  <si>
    <t>31.09.2018</t>
  </si>
  <si>
    <t>IX/2018/WJ (wrzesień)</t>
  </si>
  <si>
    <t>X/2018/WJ (październik)</t>
  </si>
  <si>
    <t>Fa/411/2018</t>
  </si>
  <si>
    <t>FV/2018/10/2</t>
  </si>
  <si>
    <t>nota księgowa</t>
  </si>
  <si>
    <t>11515/05/32/10/2018</t>
  </si>
  <si>
    <t>V/2018/AJ (maj)</t>
  </si>
  <si>
    <t>V/2018/WJ (maj)</t>
  </si>
  <si>
    <t>898/04/2018/ITBS (kwiecień)</t>
  </si>
  <si>
    <t>1157/05/2018/ITBS (maj)</t>
  </si>
  <si>
    <t>1434/06/2018/ITBS (czerwiec)</t>
  </si>
  <si>
    <t>1713/07/2018/ITBS (lipiec)</t>
  </si>
  <si>
    <t>1991/08/2018/ITBS (sierpień)</t>
  </si>
  <si>
    <t>2268/09/2018/ITBS (wrzesień)</t>
  </si>
  <si>
    <t>porozumienie</t>
  </si>
  <si>
    <t>lista płac WJ (kwiecień, maj)</t>
  </si>
  <si>
    <t>lista płac WJ (czerwiec)</t>
  </si>
  <si>
    <t>lista płac WJ (lipiec)</t>
  </si>
  <si>
    <t>lista płac WJ (sierpień)</t>
  </si>
  <si>
    <t>lista płac WJ (wrzesień)</t>
  </si>
  <si>
    <t>lista płac WJ (październik)</t>
  </si>
  <si>
    <t>lista płac MJ (sierpień)</t>
  </si>
  <si>
    <t xml:space="preserve">VII/2018/WJ </t>
  </si>
  <si>
    <t xml:space="preserve">IX/2018/WJ </t>
  </si>
  <si>
    <t xml:space="preserve">X/2018/WJ </t>
  </si>
  <si>
    <t xml:space="preserve">VI/2018/WJ </t>
  </si>
  <si>
    <t>lista płac WJ (lipiec, sierpień)</t>
  </si>
  <si>
    <t xml:space="preserve">VIII/2018/MJ </t>
  </si>
  <si>
    <t>lista płac BWM (październik)</t>
  </si>
  <si>
    <t xml:space="preserve">X/2018/BWM </t>
  </si>
  <si>
    <t>1710/2018</t>
  </si>
  <si>
    <t>2) Opłata za najem pomieszczenia biurowego</t>
  </si>
  <si>
    <t>2546/10/2018 (październik)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</si>
</sst>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charset val="238"/>
    </font>
    <font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2"/>
      <name val="Arial CE"/>
      <charset val="238"/>
    </font>
    <font>
      <b/>
      <sz val="12"/>
      <name val="Arial CE"/>
      <charset val="238"/>
    </font>
    <font>
      <b/>
      <sz val="20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horizontal="right"/>
    </xf>
    <xf numFmtId="0" fontId="4" fillId="0" borderId="0" xfId="0" applyFont="1"/>
    <xf numFmtId="0" fontId="7" fillId="0" borderId="0" xfId="0" applyFont="1"/>
    <xf numFmtId="0" fontId="8" fillId="2" borderId="1" xfId="0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4" fontId="9" fillId="2" borderId="10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14" fontId="10" fillId="3" borderId="4" xfId="0" applyNumberFormat="1" applyFont="1" applyFill="1" applyBorder="1" applyAlignment="1">
      <alignment horizontal="center" vertical="center" wrapText="1"/>
    </xf>
    <xf numFmtId="14" fontId="10" fillId="4" borderId="4" xfId="0" applyNumberFormat="1" applyFont="1" applyFill="1" applyBorder="1" applyAlignment="1">
      <alignment horizontal="center" vertical="center" wrapText="1"/>
    </xf>
    <xf numFmtId="4" fontId="10" fillId="4" borderId="4" xfId="0" applyNumberFormat="1" applyFont="1" applyFill="1" applyBorder="1" applyAlignment="1">
      <alignment horizontal="center" vertical="center" wrapText="1"/>
    </xf>
    <xf numFmtId="4" fontId="10" fillId="4" borderId="4" xfId="0" applyNumberFormat="1" applyFont="1" applyFill="1" applyBorder="1" applyAlignment="1">
      <alignment horizontal="center" vertical="center"/>
    </xf>
    <xf numFmtId="4" fontId="10" fillId="4" borderId="6" xfId="0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" fontId="13" fillId="3" borderId="8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49" fontId="14" fillId="3" borderId="4" xfId="0" applyNumberFormat="1" applyFont="1" applyFill="1" applyBorder="1" applyAlignment="1">
      <alignment horizontal="center" vertical="center" wrapText="1"/>
    </xf>
    <xf numFmtId="14" fontId="14" fillId="3" borderId="4" xfId="0" applyNumberFormat="1" applyFont="1" applyFill="1" applyBorder="1" applyAlignment="1">
      <alignment horizontal="center" vertical="center" wrapText="1"/>
    </xf>
    <xf numFmtId="4" fontId="14" fillId="3" borderId="4" xfId="0" applyNumberFormat="1" applyFont="1" applyFill="1" applyBorder="1" applyAlignment="1">
      <alignment horizontal="center" vertical="center" wrapText="1"/>
    </xf>
    <xf numFmtId="4" fontId="14" fillId="3" borderId="1" xfId="0" applyNumberFormat="1" applyFont="1" applyFill="1" applyBorder="1" applyAlignment="1">
      <alignment horizontal="center" vertical="center"/>
    </xf>
    <xf numFmtId="14" fontId="14" fillId="3" borderId="1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left" vertical="center" wrapText="1"/>
    </xf>
    <xf numFmtId="0" fontId="14" fillId="3" borderId="3" xfId="0" applyFont="1" applyFill="1" applyBorder="1" applyAlignment="1">
      <alignment horizontal="center" vertical="center" wrapText="1"/>
    </xf>
    <xf numFmtId="4" fontId="14" fillId="3" borderId="3" xfId="0" applyNumberFormat="1" applyFont="1" applyFill="1" applyBorder="1" applyAlignment="1">
      <alignment horizontal="center" vertical="center" wrapText="1"/>
    </xf>
    <xf numFmtId="4" fontId="14" fillId="3" borderId="1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4" fontId="14" fillId="2" borderId="3" xfId="0" applyNumberFormat="1" applyFont="1" applyFill="1" applyBorder="1" applyAlignment="1">
      <alignment horizontal="center" vertical="center" wrapText="1"/>
    </xf>
    <xf numFmtId="4" fontId="13" fillId="2" borderId="8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14" fontId="14" fillId="2" borderId="4" xfId="0" applyNumberFormat="1" applyFont="1" applyFill="1" applyBorder="1" applyAlignment="1">
      <alignment horizontal="center" vertical="center" wrapText="1"/>
    </xf>
    <xf numFmtId="4" fontId="14" fillId="2" borderId="4" xfId="0" applyNumberFormat="1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14" fontId="13" fillId="2" borderId="3" xfId="0" applyNumberFormat="1" applyFont="1" applyFill="1" applyBorder="1" applyAlignment="1">
      <alignment horizontal="center" vertical="center" wrapText="1"/>
    </xf>
    <xf numFmtId="49" fontId="14" fillId="2" borderId="4" xfId="0" applyNumberFormat="1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/>
    </xf>
    <xf numFmtId="14" fontId="10" fillId="2" borderId="4" xfId="0" applyNumberFormat="1" applyFont="1" applyFill="1" applyBorder="1" applyAlignment="1">
      <alignment horizontal="center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4" fontId="10" fillId="2" borderId="4" xfId="0" applyNumberFormat="1" applyFont="1" applyFill="1" applyBorder="1" applyAlignment="1">
      <alignment horizontal="center" vertical="center"/>
    </xf>
    <xf numFmtId="4" fontId="10" fillId="2" borderId="6" xfId="0" applyNumberFormat="1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left" vertical="center" wrapText="1"/>
    </xf>
    <xf numFmtId="0" fontId="15" fillId="3" borderId="3" xfId="0" applyFont="1" applyFill="1" applyBorder="1" applyAlignment="1">
      <alignment horizontal="center" vertical="center" wrapText="1"/>
    </xf>
    <xf numFmtId="4" fontId="15" fillId="3" borderId="3" xfId="0" applyNumberFormat="1" applyFont="1" applyFill="1" applyBorder="1" applyAlignment="1">
      <alignment horizontal="center" vertical="center" wrapText="1"/>
    </xf>
    <xf numFmtId="4" fontId="15" fillId="3" borderId="8" xfId="0" applyNumberFormat="1" applyFont="1" applyFill="1" applyBorder="1" applyAlignment="1">
      <alignment horizontal="center" vertical="center" wrapText="1"/>
    </xf>
    <xf numFmtId="4" fontId="14" fillId="2" borderId="4" xfId="0" applyNumberFormat="1" applyFont="1" applyFill="1" applyBorder="1" applyAlignment="1">
      <alignment horizontal="center" vertical="center"/>
    </xf>
    <xf numFmtId="4" fontId="14" fillId="2" borderId="6" xfId="0" applyNumberFormat="1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 wrapText="1"/>
    </xf>
    <xf numFmtId="4" fontId="15" fillId="4" borderId="4" xfId="0" applyNumberFormat="1" applyFont="1" applyFill="1" applyBorder="1" applyAlignment="1">
      <alignment horizontal="center" vertical="center" wrapText="1"/>
    </xf>
    <xf numFmtId="4" fontId="15" fillId="4" borderId="4" xfId="0" applyNumberFormat="1" applyFont="1" applyFill="1" applyBorder="1" applyAlignment="1">
      <alignment horizontal="center" vertical="center"/>
    </xf>
    <xf numFmtId="4" fontId="15" fillId="4" borderId="6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14" fontId="13" fillId="4" borderId="4" xfId="0" applyNumberFormat="1" applyFont="1" applyFill="1" applyBorder="1" applyAlignment="1">
      <alignment horizontal="center" vertical="center" wrapText="1"/>
    </xf>
    <xf numFmtId="14" fontId="14" fillId="4" borderId="4" xfId="0" applyNumberFormat="1" applyFont="1" applyFill="1" applyBorder="1" applyAlignment="1">
      <alignment horizontal="center" vertical="center" wrapText="1"/>
    </xf>
    <xf numFmtId="14" fontId="14" fillId="3" borderId="3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left" vertical="center" wrapText="1"/>
    </xf>
    <xf numFmtId="0" fontId="10" fillId="4" borderId="4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3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3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75"/>
  <sheetViews>
    <sheetView tabSelected="1" topLeftCell="A56" zoomScale="90" zoomScaleNormal="90" zoomScalePageLayoutView="40" workbookViewId="0">
      <selection activeCell="B62" sqref="B62:B64"/>
    </sheetView>
  </sheetViews>
  <sheetFormatPr defaultRowHeight="12.75" x14ac:dyDescent="0.2"/>
  <cols>
    <col min="1" max="1" width="6.140625" customWidth="1"/>
    <col min="2" max="2" width="38" customWidth="1"/>
    <col min="3" max="3" width="30.85546875" customWidth="1"/>
    <col min="4" max="4" width="30" customWidth="1"/>
    <col min="5" max="5" width="20.85546875" customWidth="1"/>
    <col min="6" max="6" width="27.85546875" customWidth="1"/>
    <col min="7" max="7" width="26.28515625" customWidth="1"/>
    <col min="8" max="8" width="26.7109375" customWidth="1"/>
    <col min="9" max="9" width="25.7109375" customWidth="1"/>
    <col min="10" max="10" width="30.5703125" customWidth="1"/>
    <col min="11" max="11" width="23.42578125" customWidth="1"/>
    <col min="12" max="12" width="26.42578125" customWidth="1"/>
  </cols>
  <sheetData>
    <row r="1" spans="1:12" ht="15" x14ac:dyDescent="0.2">
      <c r="B1" s="5"/>
      <c r="C1" s="5"/>
      <c r="D1" s="5"/>
      <c r="E1" s="5"/>
      <c r="F1" s="5"/>
      <c r="G1" s="5"/>
      <c r="H1" s="5"/>
      <c r="I1" s="8"/>
      <c r="J1" s="8"/>
      <c r="K1" s="8"/>
      <c r="L1" s="15" t="s">
        <v>17</v>
      </c>
    </row>
    <row r="2" spans="1:12" ht="30" customHeight="1" x14ac:dyDescent="0.2"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ht="6.6" customHeight="1" x14ac:dyDescent="0.2">
      <c r="B3" s="74" t="s">
        <v>16</v>
      </c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 ht="30" customHeight="1" x14ac:dyDescent="0.2"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</row>
    <row r="5" spans="1:12" ht="65.45" customHeight="1" x14ac:dyDescent="0.2">
      <c r="A5" s="4"/>
      <c r="B5" s="22" t="s">
        <v>0</v>
      </c>
      <c r="C5" s="23" t="s">
        <v>1</v>
      </c>
      <c r="D5" s="23" t="s">
        <v>1</v>
      </c>
      <c r="E5" s="23" t="s">
        <v>2</v>
      </c>
      <c r="F5" s="23" t="s">
        <v>14</v>
      </c>
      <c r="G5" s="23" t="s">
        <v>6</v>
      </c>
      <c r="H5" s="23" t="s">
        <v>7</v>
      </c>
      <c r="I5" s="23" t="s">
        <v>8</v>
      </c>
      <c r="J5" s="23" t="s">
        <v>9</v>
      </c>
      <c r="K5" s="24" t="s">
        <v>10</v>
      </c>
      <c r="L5" s="25" t="s">
        <v>4</v>
      </c>
    </row>
    <row r="6" spans="1:12" ht="57.75" customHeight="1" x14ac:dyDescent="0.2">
      <c r="A6" s="4"/>
      <c r="B6" s="52" t="s">
        <v>11</v>
      </c>
      <c r="C6" s="53" t="s">
        <v>5</v>
      </c>
      <c r="D6" s="53" t="s">
        <v>5</v>
      </c>
      <c r="E6" s="53" t="s">
        <v>5</v>
      </c>
      <c r="F6" s="54">
        <f t="shared" ref="F6:K6" si="0">F7+F14+F20+F22+F27+F29+F39</f>
        <v>103067.38999999998</v>
      </c>
      <c r="G6" s="54">
        <f>G7+G14+G20+G22+G27+G29+G39</f>
        <v>15050</v>
      </c>
      <c r="H6" s="54">
        <f>H7+H14+H20+H22+H29+H27+H39</f>
        <v>12600</v>
      </c>
      <c r="I6" s="54">
        <f t="shared" si="0"/>
        <v>0</v>
      </c>
      <c r="J6" s="54">
        <f t="shared" si="0"/>
        <v>2450</v>
      </c>
      <c r="K6" s="55">
        <f t="shared" si="0"/>
        <v>0</v>
      </c>
      <c r="L6" s="53" t="s">
        <v>5</v>
      </c>
    </row>
    <row r="7" spans="1:12" ht="35.25" customHeight="1" x14ac:dyDescent="0.2">
      <c r="A7" s="4"/>
      <c r="B7" s="78" t="s">
        <v>18</v>
      </c>
      <c r="C7" s="37" t="s">
        <v>5</v>
      </c>
      <c r="D7" s="37" t="s">
        <v>5</v>
      </c>
      <c r="E7" s="37" t="s">
        <v>5</v>
      </c>
      <c r="F7" s="38">
        <f t="shared" ref="F7:K7" si="1">F8+F9+F10+F11+F12+F13</f>
        <v>34780</v>
      </c>
      <c r="G7" s="38">
        <f t="shared" si="1"/>
        <v>2450</v>
      </c>
      <c r="H7" s="38">
        <f t="shared" si="1"/>
        <v>2450</v>
      </c>
      <c r="I7" s="38">
        <f t="shared" si="1"/>
        <v>0</v>
      </c>
      <c r="J7" s="38">
        <f t="shared" si="1"/>
        <v>0</v>
      </c>
      <c r="K7" s="39">
        <f t="shared" si="1"/>
        <v>0</v>
      </c>
      <c r="L7" s="40" t="s">
        <v>5</v>
      </c>
    </row>
    <row r="8" spans="1:12" ht="43.5" customHeight="1" x14ac:dyDescent="0.2">
      <c r="A8" s="4"/>
      <c r="B8" s="71"/>
      <c r="C8" s="34" t="s">
        <v>58</v>
      </c>
      <c r="D8" s="27" t="s">
        <v>27</v>
      </c>
      <c r="E8" s="32">
        <v>43250</v>
      </c>
      <c r="F8" s="36">
        <v>5500</v>
      </c>
      <c r="G8" s="36">
        <v>700</v>
      </c>
      <c r="H8" s="36">
        <v>700</v>
      </c>
      <c r="I8" s="36">
        <v>0</v>
      </c>
      <c r="J8" s="35">
        <v>0</v>
      </c>
      <c r="K8" s="26">
        <v>0</v>
      </c>
      <c r="L8" s="68">
        <v>43250</v>
      </c>
    </row>
    <row r="9" spans="1:12" ht="40.5" customHeight="1" x14ac:dyDescent="0.2">
      <c r="A9" s="4"/>
      <c r="B9" s="71"/>
      <c r="C9" s="34" t="s">
        <v>59</v>
      </c>
      <c r="D9" s="27" t="s">
        <v>28</v>
      </c>
      <c r="E9" s="32">
        <v>43280</v>
      </c>
      <c r="F9" s="36">
        <v>5500</v>
      </c>
      <c r="G9" s="36">
        <v>350</v>
      </c>
      <c r="H9" s="36">
        <v>350</v>
      </c>
      <c r="I9" s="36">
        <v>0</v>
      </c>
      <c r="J9" s="35">
        <v>0</v>
      </c>
      <c r="K9" s="26">
        <v>0</v>
      </c>
      <c r="L9" s="68">
        <v>43280</v>
      </c>
    </row>
    <row r="10" spans="1:12" ht="33" customHeight="1" x14ac:dyDescent="0.2">
      <c r="A10" s="4"/>
      <c r="B10" s="71"/>
      <c r="C10" s="34" t="s">
        <v>60</v>
      </c>
      <c r="D10" s="27" t="s">
        <v>29</v>
      </c>
      <c r="E10" s="32">
        <v>43312</v>
      </c>
      <c r="F10" s="36">
        <v>5900</v>
      </c>
      <c r="G10" s="36">
        <v>350</v>
      </c>
      <c r="H10" s="36">
        <v>350</v>
      </c>
      <c r="I10" s="36">
        <v>0</v>
      </c>
      <c r="J10" s="35">
        <v>0</v>
      </c>
      <c r="K10" s="26">
        <v>0</v>
      </c>
      <c r="L10" s="68">
        <v>43312</v>
      </c>
    </row>
    <row r="11" spans="1:12" ht="36" customHeight="1" x14ac:dyDescent="0.2">
      <c r="A11" s="4"/>
      <c r="B11" s="71"/>
      <c r="C11" s="34" t="s">
        <v>61</v>
      </c>
      <c r="D11" s="27" t="s">
        <v>30</v>
      </c>
      <c r="E11" s="32">
        <v>43343</v>
      </c>
      <c r="F11" s="36">
        <v>5400</v>
      </c>
      <c r="G11" s="36">
        <v>350</v>
      </c>
      <c r="H11" s="36">
        <v>350</v>
      </c>
      <c r="I11" s="36">
        <v>0</v>
      </c>
      <c r="J11" s="35">
        <v>0</v>
      </c>
      <c r="K11" s="26">
        <v>0</v>
      </c>
      <c r="L11" s="68">
        <v>43343</v>
      </c>
    </row>
    <row r="12" spans="1:12" ht="36.75" customHeight="1" x14ac:dyDescent="0.2">
      <c r="A12" s="4"/>
      <c r="B12" s="71"/>
      <c r="C12" s="34" t="s">
        <v>62</v>
      </c>
      <c r="D12" s="27" t="s">
        <v>31</v>
      </c>
      <c r="E12" s="32">
        <v>43371</v>
      </c>
      <c r="F12" s="36">
        <v>6580</v>
      </c>
      <c r="G12" s="36">
        <v>350</v>
      </c>
      <c r="H12" s="36">
        <v>350</v>
      </c>
      <c r="I12" s="36">
        <v>0</v>
      </c>
      <c r="J12" s="35">
        <v>0</v>
      </c>
      <c r="K12" s="26">
        <v>0</v>
      </c>
      <c r="L12" s="68">
        <v>43371</v>
      </c>
    </row>
    <row r="13" spans="1:12" ht="34.5" customHeight="1" x14ac:dyDescent="0.2">
      <c r="A13" s="4"/>
      <c r="B13" s="72"/>
      <c r="C13" s="34" t="s">
        <v>63</v>
      </c>
      <c r="D13" s="27" t="s">
        <v>32</v>
      </c>
      <c r="E13" s="32">
        <v>43404</v>
      </c>
      <c r="F13" s="36">
        <v>5900</v>
      </c>
      <c r="G13" s="36">
        <v>350</v>
      </c>
      <c r="H13" s="36">
        <v>350</v>
      </c>
      <c r="I13" s="36">
        <v>0</v>
      </c>
      <c r="J13" s="35">
        <v>0</v>
      </c>
      <c r="K13" s="26">
        <v>0</v>
      </c>
      <c r="L13" s="68">
        <v>43404</v>
      </c>
    </row>
    <row r="14" spans="1:12" ht="34.5" customHeight="1" x14ac:dyDescent="0.2">
      <c r="A14" s="4"/>
      <c r="B14" s="78" t="s">
        <v>19</v>
      </c>
      <c r="C14" s="37" t="s">
        <v>5</v>
      </c>
      <c r="D14" s="41" t="s">
        <v>5</v>
      </c>
      <c r="E14" s="42" t="s">
        <v>5</v>
      </c>
      <c r="F14" s="43">
        <f>F15+F16+F17+F18+F19</f>
        <v>29380</v>
      </c>
      <c r="G14" s="44">
        <f>G15+G16+G17+G18+G19</f>
        <v>2800</v>
      </c>
      <c r="H14" s="44">
        <f>H15+H16+H17+H18+H19</f>
        <v>2800</v>
      </c>
      <c r="I14" s="44">
        <f t="shared" ref="I14:K14" si="2">I15+I16+I17+I18</f>
        <v>0</v>
      </c>
      <c r="J14" s="38">
        <f t="shared" si="2"/>
        <v>0</v>
      </c>
      <c r="K14" s="39">
        <f t="shared" si="2"/>
        <v>0</v>
      </c>
      <c r="L14" s="45" t="s">
        <v>5</v>
      </c>
    </row>
    <row r="15" spans="1:12" ht="35.25" customHeight="1" x14ac:dyDescent="0.2">
      <c r="A15" s="4"/>
      <c r="B15" s="71"/>
      <c r="C15" s="34" t="s">
        <v>58</v>
      </c>
      <c r="D15" s="28" t="s">
        <v>27</v>
      </c>
      <c r="E15" s="29">
        <v>43250</v>
      </c>
      <c r="F15" s="30">
        <v>5500</v>
      </c>
      <c r="G15" s="31">
        <v>800</v>
      </c>
      <c r="H15" s="31">
        <v>800</v>
      </c>
      <c r="I15" s="31">
        <v>0</v>
      </c>
      <c r="J15" s="31">
        <v>0</v>
      </c>
      <c r="K15" s="31">
        <v>0</v>
      </c>
      <c r="L15" s="32">
        <v>43250</v>
      </c>
    </row>
    <row r="16" spans="1:12" ht="35.25" customHeight="1" x14ac:dyDescent="0.2">
      <c r="A16" s="4"/>
      <c r="B16" s="71"/>
      <c r="C16" s="34" t="s">
        <v>59</v>
      </c>
      <c r="D16" s="28" t="s">
        <v>68</v>
      </c>
      <c r="E16" s="29">
        <v>43280</v>
      </c>
      <c r="F16" s="30">
        <v>5500</v>
      </c>
      <c r="G16" s="31">
        <v>400</v>
      </c>
      <c r="H16" s="31">
        <v>400</v>
      </c>
      <c r="I16" s="31">
        <v>0</v>
      </c>
      <c r="J16" s="31">
        <v>0</v>
      </c>
      <c r="K16" s="31">
        <v>0</v>
      </c>
      <c r="L16" s="32">
        <v>43280</v>
      </c>
    </row>
    <row r="17" spans="1:12" ht="35.25" customHeight="1" x14ac:dyDescent="0.2">
      <c r="A17" s="4"/>
      <c r="B17" s="71"/>
      <c r="C17" s="34" t="s">
        <v>69</v>
      </c>
      <c r="D17" s="28" t="s">
        <v>29</v>
      </c>
      <c r="E17" s="29">
        <v>43312</v>
      </c>
      <c r="F17" s="30">
        <v>5900</v>
      </c>
      <c r="G17" s="31">
        <v>900</v>
      </c>
      <c r="H17" s="31">
        <v>900</v>
      </c>
      <c r="I17" s="31">
        <v>0</v>
      </c>
      <c r="J17" s="31">
        <v>0</v>
      </c>
      <c r="K17" s="31">
        <v>0</v>
      </c>
      <c r="L17" s="32">
        <v>43312</v>
      </c>
    </row>
    <row r="18" spans="1:12" ht="35.25" customHeight="1" x14ac:dyDescent="0.2">
      <c r="A18" s="4"/>
      <c r="B18" s="71"/>
      <c r="C18" s="34" t="s">
        <v>62</v>
      </c>
      <c r="D18" s="28" t="s">
        <v>31</v>
      </c>
      <c r="E18" s="29">
        <v>43371</v>
      </c>
      <c r="F18" s="30">
        <v>6580</v>
      </c>
      <c r="G18" s="31">
        <v>400</v>
      </c>
      <c r="H18" s="31">
        <v>400</v>
      </c>
      <c r="I18" s="31">
        <v>0</v>
      </c>
      <c r="J18" s="31">
        <v>0</v>
      </c>
      <c r="K18" s="31">
        <v>0</v>
      </c>
      <c r="L18" s="29">
        <v>43371</v>
      </c>
    </row>
    <row r="19" spans="1:12" ht="35.25" customHeight="1" x14ac:dyDescent="0.2">
      <c r="A19" s="4"/>
      <c r="B19" s="72"/>
      <c r="C19" s="34" t="s">
        <v>63</v>
      </c>
      <c r="D19" s="28" t="s">
        <v>32</v>
      </c>
      <c r="E19" s="29">
        <v>43404</v>
      </c>
      <c r="F19" s="30">
        <v>5900</v>
      </c>
      <c r="G19" s="31">
        <v>300</v>
      </c>
      <c r="H19" s="31">
        <v>300</v>
      </c>
      <c r="I19" s="31">
        <v>0</v>
      </c>
      <c r="J19" s="31">
        <v>0</v>
      </c>
      <c r="K19" s="31">
        <v>0</v>
      </c>
      <c r="L19" s="29">
        <v>43404</v>
      </c>
    </row>
    <row r="20" spans="1:12" ht="35.25" customHeight="1" x14ac:dyDescent="0.2">
      <c r="A20" s="4"/>
      <c r="B20" s="73" t="s">
        <v>20</v>
      </c>
      <c r="C20" s="37" t="s">
        <v>5</v>
      </c>
      <c r="D20" s="46" t="s">
        <v>5</v>
      </c>
      <c r="E20" s="42" t="s">
        <v>5</v>
      </c>
      <c r="F20" s="43">
        <v>0</v>
      </c>
      <c r="G20" s="47">
        <f>G21</f>
        <v>2450</v>
      </c>
      <c r="H20" s="47">
        <f>H21</f>
        <v>0</v>
      </c>
      <c r="I20" s="47">
        <f>I21+H20-H21</f>
        <v>0</v>
      </c>
      <c r="J20" s="47">
        <f>J21</f>
        <v>2450</v>
      </c>
      <c r="K20" s="47">
        <f>K21</f>
        <v>0</v>
      </c>
      <c r="L20" s="42" t="s">
        <v>5</v>
      </c>
    </row>
    <row r="21" spans="1:12" ht="35.25" customHeight="1" x14ac:dyDescent="0.2">
      <c r="A21" s="4"/>
      <c r="B21" s="72"/>
      <c r="C21" s="62" t="s">
        <v>57</v>
      </c>
      <c r="D21" s="28"/>
      <c r="E21" s="29">
        <v>43191</v>
      </c>
      <c r="F21" s="30">
        <v>2450</v>
      </c>
      <c r="G21" s="31">
        <v>2450</v>
      </c>
      <c r="H21" s="31">
        <v>0</v>
      </c>
      <c r="I21" s="31">
        <v>0</v>
      </c>
      <c r="J21" s="31">
        <v>2450</v>
      </c>
      <c r="K21" s="31">
        <v>0</v>
      </c>
      <c r="L21" s="29"/>
    </row>
    <row r="22" spans="1:12" ht="35.25" customHeight="1" x14ac:dyDescent="0.2">
      <c r="A22" s="4"/>
      <c r="B22" s="73" t="s">
        <v>21</v>
      </c>
      <c r="C22" s="63" t="s">
        <v>5</v>
      </c>
      <c r="D22" s="46" t="s">
        <v>5</v>
      </c>
      <c r="E22" s="42" t="s">
        <v>5</v>
      </c>
      <c r="F22" s="43">
        <f t="shared" ref="F22:K22" si="3">F23+F24+F25+F26</f>
        <v>1427.73</v>
      </c>
      <c r="G22" s="47">
        <f t="shared" si="3"/>
        <v>1406.52</v>
      </c>
      <c r="H22" s="47">
        <f t="shared" si="3"/>
        <v>1406.52</v>
      </c>
      <c r="I22" s="47">
        <f t="shared" si="3"/>
        <v>0</v>
      </c>
      <c r="J22" s="47">
        <f t="shared" si="3"/>
        <v>0</v>
      </c>
      <c r="K22" s="47">
        <f t="shared" si="3"/>
        <v>0</v>
      </c>
      <c r="L22" s="42" t="s">
        <v>5</v>
      </c>
    </row>
    <row r="23" spans="1:12" ht="45" customHeight="1" x14ac:dyDescent="0.2">
      <c r="A23" s="4"/>
      <c r="B23" s="71"/>
      <c r="C23" s="62" t="s">
        <v>34</v>
      </c>
      <c r="D23" s="28" t="s">
        <v>35</v>
      </c>
      <c r="E23" s="29">
        <v>43311</v>
      </c>
      <c r="F23" s="30">
        <v>277.27999999999997</v>
      </c>
      <c r="G23" s="31">
        <v>277.27999999999997</v>
      </c>
      <c r="H23" s="31">
        <v>277.27999999999997</v>
      </c>
      <c r="I23" s="31">
        <v>0</v>
      </c>
      <c r="J23" s="31">
        <v>0</v>
      </c>
      <c r="K23" s="31">
        <v>0</v>
      </c>
      <c r="L23" s="16">
        <v>43311</v>
      </c>
    </row>
    <row r="24" spans="1:12" ht="45" customHeight="1" x14ac:dyDescent="0.2">
      <c r="A24" s="4"/>
      <c r="B24" s="71"/>
      <c r="C24" s="62" t="s">
        <v>34</v>
      </c>
      <c r="D24" s="28" t="s">
        <v>36</v>
      </c>
      <c r="E24" s="29">
        <v>43383</v>
      </c>
      <c r="F24" s="30">
        <v>598.23</v>
      </c>
      <c r="G24" s="31">
        <v>598.23</v>
      </c>
      <c r="H24" s="31">
        <v>598.23</v>
      </c>
      <c r="I24" s="31">
        <v>0</v>
      </c>
      <c r="J24" s="31">
        <v>0</v>
      </c>
      <c r="K24" s="31">
        <v>0</v>
      </c>
      <c r="L24" s="16">
        <v>43389</v>
      </c>
    </row>
    <row r="25" spans="1:12" ht="45" customHeight="1" x14ac:dyDescent="0.2">
      <c r="A25" s="4"/>
      <c r="B25" s="71"/>
      <c r="C25" s="62" t="s">
        <v>34</v>
      </c>
      <c r="D25" s="28" t="s">
        <v>37</v>
      </c>
      <c r="E25" s="29">
        <v>43383</v>
      </c>
      <c r="F25" s="30">
        <v>302.68</v>
      </c>
      <c r="G25" s="31">
        <v>281.47000000000003</v>
      </c>
      <c r="H25" s="31">
        <v>281.47000000000003</v>
      </c>
      <c r="I25" s="31">
        <v>0</v>
      </c>
      <c r="J25" s="31">
        <v>0</v>
      </c>
      <c r="K25" s="31">
        <v>0</v>
      </c>
      <c r="L25" s="16">
        <v>43385</v>
      </c>
    </row>
    <row r="26" spans="1:12" ht="45" customHeight="1" x14ac:dyDescent="0.2">
      <c r="A26" s="4"/>
      <c r="B26" s="72"/>
      <c r="C26" s="62" t="s">
        <v>34</v>
      </c>
      <c r="D26" s="28" t="s">
        <v>38</v>
      </c>
      <c r="E26" s="29">
        <v>43404</v>
      </c>
      <c r="F26" s="30">
        <v>249.54</v>
      </c>
      <c r="G26" s="31">
        <v>249.54</v>
      </c>
      <c r="H26" s="31">
        <v>249.54</v>
      </c>
      <c r="I26" s="31">
        <v>0</v>
      </c>
      <c r="J26" s="31">
        <v>0</v>
      </c>
      <c r="K26" s="31">
        <v>0</v>
      </c>
      <c r="L26" s="16">
        <v>43404</v>
      </c>
    </row>
    <row r="27" spans="1:12" ht="45" customHeight="1" x14ac:dyDescent="0.2">
      <c r="A27" s="4"/>
      <c r="B27" s="73" t="s">
        <v>22</v>
      </c>
      <c r="C27" s="63" t="s">
        <v>5</v>
      </c>
      <c r="D27" s="46" t="s">
        <v>5</v>
      </c>
      <c r="E27" s="42" t="s">
        <v>5</v>
      </c>
      <c r="F27" s="43">
        <f t="shared" ref="F27:K27" si="4">F28</f>
        <v>363.48</v>
      </c>
      <c r="G27" s="47">
        <f t="shared" si="4"/>
        <v>363.48</v>
      </c>
      <c r="H27" s="47">
        <f t="shared" si="4"/>
        <v>363.48</v>
      </c>
      <c r="I27" s="47">
        <f t="shared" si="4"/>
        <v>0</v>
      </c>
      <c r="J27" s="47">
        <f t="shared" si="4"/>
        <v>0</v>
      </c>
      <c r="K27" s="47">
        <f t="shared" si="4"/>
        <v>0</v>
      </c>
      <c r="L27" s="48" t="s">
        <v>5</v>
      </c>
    </row>
    <row r="28" spans="1:12" ht="43.5" customHeight="1" x14ac:dyDescent="0.2">
      <c r="A28" s="4"/>
      <c r="B28" s="72"/>
      <c r="C28" s="62" t="s">
        <v>34</v>
      </c>
      <c r="D28" s="28" t="s">
        <v>39</v>
      </c>
      <c r="E28" s="29">
        <v>43397</v>
      </c>
      <c r="F28" s="30">
        <v>363.48</v>
      </c>
      <c r="G28" s="31">
        <v>363.48</v>
      </c>
      <c r="H28" s="31">
        <v>363.48</v>
      </c>
      <c r="I28" s="31">
        <v>0</v>
      </c>
      <c r="J28" s="31">
        <v>0</v>
      </c>
      <c r="K28" s="31">
        <v>0</v>
      </c>
      <c r="L28" s="16">
        <v>43399</v>
      </c>
    </row>
    <row r="29" spans="1:12" ht="43.5" customHeight="1" x14ac:dyDescent="0.2">
      <c r="A29" s="4"/>
      <c r="B29" s="73" t="s">
        <v>23</v>
      </c>
      <c r="C29" s="63" t="s">
        <v>5</v>
      </c>
      <c r="D29" s="46" t="s">
        <v>5</v>
      </c>
      <c r="E29" s="42" t="s">
        <v>5</v>
      </c>
      <c r="F29" s="43">
        <f t="shared" ref="F29:K29" si="5">F30+F31+F32+F33+F34+F35+F36+F37+F38</f>
        <v>36516.18</v>
      </c>
      <c r="G29" s="47">
        <f t="shared" si="5"/>
        <v>4980</v>
      </c>
      <c r="H29" s="47">
        <f t="shared" si="5"/>
        <v>4980</v>
      </c>
      <c r="I29" s="47">
        <f t="shared" si="5"/>
        <v>0</v>
      </c>
      <c r="J29" s="47">
        <f t="shared" si="5"/>
        <v>0</v>
      </c>
      <c r="K29" s="47">
        <f t="shared" si="5"/>
        <v>0</v>
      </c>
      <c r="L29" s="48" t="s">
        <v>5</v>
      </c>
    </row>
    <row r="30" spans="1:12" ht="40.5" customHeight="1" x14ac:dyDescent="0.2">
      <c r="A30" s="4"/>
      <c r="B30" s="71"/>
      <c r="C30" s="62" t="s">
        <v>60</v>
      </c>
      <c r="D30" s="28" t="s">
        <v>65</v>
      </c>
      <c r="E30" s="29">
        <v>43312</v>
      </c>
      <c r="F30" s="30">
        <v>5900</v>
      </c>
      <c r="G30" s="31">
        <v>500</v>
      </c>
      <c r="H30" s="31">
        <v>500</v>
      </c>
      <c r="I30" s="31">
        <v>0</v>
      </c>
      <c r="J30" s="31">
        <v>0</v>
      </c>
      <c r="K30" s="31">
        <v>0</v>
      </c>
      <c r="L30" s="16">
        <v>43312</v>
      </c>
    </row>
    <row r="31" spans="1:12" ht="40.5" customHeight="1" x14ac:dyDescent="0.2">
      <c r="A31" s="4"/>
      <c r="B31" s="71"/>
      <c r="C31" s="62" t="s">
        <v>61</v>
      </c>
      <c r="D31" s="28" t="s">
        <v>30</v>
      </c>
      <c r="E31" s="29">
        <v>43343</v>
      </c>
      <c r="F31" s="30">
        <v>5400</v>
      </c>
      <c r="G31" s="31">
        <v>500</v>
      </c>
      <c r="H31" s="31">
        <v>500</v>
      </c>
      <c r="I31" s="31">
        <v>0</v>
      </c>
      <c r="J31" s="31">
        <v>0</v>
      </c>
      <c r="K31" s="31">
        <v>0</v>
      </c>
      <c r="L31" s="16">
        <v>43343</v>
      </c>
    </row>
    <row r="32" spans="1:12" ht="40.5" customHeight="1" x14ac:dyDescent="0.2">
      <c r="A32" s="4"/>
      <c r="B32" s="71"/>
      <c r="C32" s="62" t="s">
        <v>64</v>
      </c>
      <c r="D32" s="28" t="s">
        <v>70</v>
      </c>
      <c r="E32" s="29" t="s">
        <v>42</v>
      </c>
      <c r="F32" s="30">
        <v>5440</v>
      </c>
      <c r="G32" s="31">
        <v>500</v>
      </c>
      <c r="H32" s="31">
        <v>500</v>
      </c>
      <c r="I32" s="31">
        <v>0</v>
      </c>
      <c r="J32" s="31">
        <v>0</v>
      </c>
      <c r="K32" s="31">
        <v>0</v>
      </c>
      <c r="L32" s="16">
        <v>43343</v>
      </c>
    </row>
    <row r="33" spans="1:12" ht="40.5" customHeight="1" x14ac:dyDescent="0.2">
      <c r="A33" s="4"/>
      <c r="B33" s="71"/>
      <c r="C33" s="62" t="s">
        <v>62</v>
      </c>
      <c r="D33" s="28" t="s">
        <v>66</v>
      </c>
      <c r="E33" s="29">
        <v>43371</v>
      </c>
      <c r="F33" s="30">
        <v>6580</v>
      </c>
      <c r="G33" s="31">
        <v>480</v>
      </c>
      <c r="H33" s="31">
        <v>480</v>
      </c>
      <c r="I33" s="31">
        <v>0</v>
      </c>
      <c r="J33" s="31">
        <v>0</v>
      </c>
      <c r="K33" s="31">
        <v>0</v>
      </c>
      <c r="L33" s="16">
        <v>43371</v>
      </c>
    </row>
    <row r="34" spans="1:12" ht="40.5" customHeight="1" x14ac:dyDescent="0.2">
      <c r="A34" s="4"/>
      <c r="B34" s="71"/>
      <c r="C34" s="62" t="s">
        <v>63</v>
      </c>
      <c r="D34" s="28" t="s">
        <v>67</v>
      </c>
      <c r="E34" s="29">
        <v>43404</v>
      </c>
      <c r="F34" s="30">
        <v>5900</v>
      </c>
      <c r="G34" s="31">
        <v>1000</v>
      </c>
      <c r="H34" s="31">
        <v>1000</v>
      </c>
      <c r="I34" s="31">
        <v>0</v>
      </c>
      <c r="J34" s="31">
        <v>0</v>
      </c>
      <c r="K34" s="31">
        <v>0</v>
      </c>
      <c r="L34" s="16">
        <v>43404</v>
      </c>
    </row>
    <row r="35" spans="1:12" ht="40.5" customHeight="1" x14ac:dyDescent="0.2">
      <c r="A35" s="4"/>
      <c r="B35" s="71"/>
      <c r="C35" s="62" t="s">
        <v>71</v>
      </c>
      <c r="D35" s="28" t="s">
        <v>72</v>
      </c>
      <c r="E35" s="29">
        <v>43404</v>
      </c>
      <c r="F35" s="30">
        <v>5796.18</v>
      </c>
      <c r="G35" s="31">
        <v>500</v>
      </c>
      <c r="H35" s="31">
        <v>500</v>
      </c>
      <c r="I35" s="31">
        <v>0</v>
      </c>
      <c r="J35" s="31">
        <v>0</v>
      </c>
      <c r="K35" s="31">
        <v>0</v>
      </c>
      <c r="L35" s="16">
        <v>43404</v>
      </c>
    </row>
    <row r="36" spans="1:12" ht="40.5" customHeight="1" x14ac:dyDescent="0.2">
      <c r="A36" s="4"/>
      <c r="B36" s="71"/>
      <c r="C36" s="62" t="s">
        <v>34</v>
      </c>
      <c r="D36" s="28" t="s">
        <v>73</v>
      </c>
      <c r="E36" s="29">
        <v>43403</v>
      </c>
      <c r="F36" s="30">
        <v>500</v>
      </c>
      <c r="G36" s="31">
        <v>500</v>
      </c>
      <c r="H36" s="31">
        <v>500</v>
      </c>
      <c r="I36" s="31">
        <v>0</v>
      </c>
      <c r="J36" s="31">
        <v>0</v>
      </c>
      <c r="K36" s="31">
        <v>0</v>
      </c>
      <c r="L36" s="16">
        <v>43404</v>
      </c>
    </row>
    <row r="37" spans="1:12" ht="40.5" customHeight="1" x14ac:dyDescent="0.2">
      <c r="A37" s="4"/>
      <c r="B37" s="71"/>
      <c r="C37" s="62" t="s">
        <v>34</v>
      </c>
      <c r="D37" s="28" t="s">
        <v>45</v>
      </c>
      <c r="E37" s="29">
        <v>43404</v>
      </c>
      <c r="F37" s="30">
        <v>500</v>
      </c>
      <c r="G37" s="31">
        <v>500</v>
      </c>
      <c r="H37" s="31">
        <v>500</v>
      </c>
      <c r="I37" s="31">
        <v>0</v>
      </c>
      <c r="J37" s="31">
        <v>0</v>
      </c>
      <c r="K37" s="31">
        <v>0</v>
      </c>
      <c r="L37" s="16">
        <v>43404</v>
      </c>
    </row>
    <row r="38" spans="1:12" ht="40.5" customHeight="1" x14ac:dyDescent="0.2">
      <c r="A38" s="4"/>
      <c r="B38" s="72"/>
      <c r="C38" s="62" t="s">
        <v>34</v>
      </c>
      <c r="D38" s="28" t="s">
        <v>46</v>
      </c>
      <c r="E38" s="29">
        <v>43404</v>
      </c>
      <c r="F38" s="30">
        <v>500</v>
      </c>
      <c r="G38" s="31">
        <v>500</v>
      </c>
      <c r="H38" s="31">
        <v>500</v>
      </c>
      <c r="I38" s="31">
        <v>0</v>
      </c>
      <c r="J38" s="31">
        <v>0</v>
      </c>
      <c r="K38" s="31">
        <v>0</v>
      </c>
      <c r="L38" s="16">
        <v>43404</v>
      </c>
    </row>
    <row r="39" spans="1:12" ht="40.5" customHeight="1" x14ac:dyDescent="0.2">
      <c r="A39" s="4"/>
      <c r="B39" s="73" t="s">
        <v>24</v>
      </c>
      <c r="C39" s="63" t="s">
        <v>5</v>
      </c>
      <c r="D39" s="46" t="s">
        <v>5</v>
      </c>
      <c r="E39" s="42" t="s">
        <v>5</v>
      </c>
      <c r="F39" s="43">
        <f t="shared" ref="F39:K39" si="6">F40</f>
        <v>600</v>
      </c>
      <c r="G39" s="47">
        <f t="shared" si="6"/>
        <v>600</v>
      </c>
      <c r="H39" s="47">
        <f t="shared" si="6"/>
        <v>600</v>
      </c>
      <c r="I39" s="47">
        <f t="shared" si="6"/>
        <v>0</v>
      </c>
      <c r="J39" s="47">
        <f t="shared" si="6"/>
        <v>0</v>
      </c>
      <c r="K39" s="47">
        <f t="shared" si="6"/>
        <v>0</v>
      </c>
      <c r="L39" s="48" t="s">
        <v>5</v>
      </c>
    </row>
    <row r="40" spans="1:12" ht="35.25" customHeight="1" x14ac:dyDescent="0.2">
      <c r="A40" s="4"/>
      <c r="B40" s="72"/>
      <c r="C40" s="62" t="s">
        <v>47</v>
      </c>
      <c r="D40" s="28" t="s">
        <v>48</v>
      </c>
      <c r="E40" s="29">
        <v>43404</v>
      </c>
      <c r="F40" s="30">
        <v>600</v>
      </c>
      <c r="G40" s="31">
        <v>600</v>
      </c>
      <c r="H40" s="31">
        <v>600</v>
      </c>
      <c r="I40" s="31">
        <v>0</v>
      </c>
      <c r="J40" s="31">
        <v>0</v>
      </c>
      <c r="K40" s="31">
        <v>0</v>
      </c>
      <c r="L40" s="16">
        <v>43404</v>
      </c>
    </row>
    <row r="41" spans="1:12" ht="51.75" customHeight="1" x14ac:dyDescent="0.2">
      <c r="A41" s="4"/>
      <c r="B41" s="69" t="s">
        <v>12</v>
      </c>
      <c r="C41" s="64"/>
      <c r="D41" s="64"/>
      <c r="E41" s="66"/>
      <c r="F41" s="59">
        <f t="shared" ref="F41:K41" si="7">F42+F50</f>
        <v>50389.479999999996</v>
      </c>
      <c r="G41" s="59">
        <f t="shared" si="7"/>
        <v>2800</v>
      </c>
      <c r="H41" s="59">
        <f t="shared" si="7"/>
        <v>1400</v>
      </c>
      <c r="I41" s="59">
        <f t="shared" si="7"/>
        <v>1400</v>
      </c>
      <c r="J41" s="60">
        <f t="shared" si="7"/>
        <v>0</v>
      </c>
      <c r="K41" s="61">
        <f t="shared" si="7"/>
        <v>0</v>
      </c>
      <c r="L41" s="58" t="s">
        <v>5</v>
      </c>
    </row>
    <row r="42" spans="1:12" ht="51.75" customHeight="1" x14ac:dyDescent="0.2">
      <c r="A42" s="4"/>
      <c r="B42" s="70" t="s">
        <v>25</v>
      </c>
      <c r="C42" s="41" t="s">
        <v>5</v>
      </c>
      <c r="D42" s="41" t="s">
        <v>5</v>
      </c>
      <c r="E42" s="42" t="s">
        <v>5</v>
      </c>
      <c r="F42" s="43">
        <f>F43+F44+F45+F46+F47+F48+F49</f>
        <v>45279.99</v>
      </c>
      <c r="G42" s="43">
        <f>G43+G44+G45+G46+G47+G48+G49</f>
        <v>1400</v>
      </c>
      <c r="H42" s="43">
        <f>H43+H44+H45+H46+H47+H48+H49</f>
        <v>1400</v>
      </c>
      <c r="I42" s="43">
        <f>I43+I44+I45+I46+I47+I48+I49</f>
        <v>0</v>
      </c>
      <c r="J42" s="56">
        <f>J43+J44+J45+J47+J48+J49</f>
        <v>0</v>
      </c>
      <c r="K42" s="57">
        <f>K43+K44+K45+K46+K47+K48+K49</f>
        <v>0</v>
      </c>
      <c r="L42" s="41" t="s">
        <v>5</v>
      </c>
    </row>
    <row r="43" spans="1:12" ht="59.25" customHeight="1" x14ac:dyDescent="0.2">
      <c r="A43" s="4"/>
      <c r="B43" s="71"/>
      <c r="C43" s="65" t="s">
        <v>26</v>
      </c>
      <c r="D43" s="65" t="s">
        <v>49</v>
      </c>
      <c r="E43" s="67">
        <v>43250</v>
      </c>
      <c r="F43" s="18">
        <v>10499.99</v>
      </c>
      <c r="G43" s="18">
        <v>200</v>
      </c>
      <c r="H43" s="18">
        <v>200</v>
      </c>
      <c r="I43" s="18">
        <v>0</v>
      </c>
      <c r="J43" s="19">
        <v>0</v>
      </c>
      <c r="K43" s="20">
        <v>0</v>
      </c>
      <c r="L43" s="17">
        <v>43250</v>
      </c>
    </row>
    <row r="44" spans="1:12" ht="59.25" customHeight="1" x14ac:dyDescent="0.2">
      <c r="A44" s="4"/>
      <c r="B44" s="71"/>
      <c r="C44" s="65" t="s">
        <v>26</v>
      </c>
      <c r="D44" s="65" t="s">
        <v>50</v>
      </c>
      <c r="E44" s="67">
        <v>43250</v>
      </c>
      <c r="F44" s="18">
        <v>5500</v>
      </c>
      <c r="G44" s="18">
        <v>200</v>
      </c>
      <c r="H44" s="18">
        <v>200</v>
      </c>
      <c r="I44" s="18">
        <v>0</v>
      </c>
      <c r="J44" s="19">
        <v>0</v>
      </c>
      <c r="K44" s="20">
        <v>0</v>
      </c>
      <c r="L44" s="17">
        <v>43250</v>
      </c>
    </row>
    <row r="45" spans="1:12" ht="59.25" customHeight="1" x14ac:dyDescent="0.2">
      <c r="A45" s="4"/>
      <c r="B45" s="71"/>
      <c r="C45" s="65" t="s">
        <v>26</v>
      </c>
      <c r="D45" s="65" t="s">
        <v>33</v>
      </c>
      <c r="E45" s="67">
        <v>43280</v>
      </c>
      <c r="F45" s="18">
        <v>5500</v>
      </c>
      <c r="G45" s="18">
        <v>200</v>
      </c>
      <c r="H45" s="18">
        <v>200</v>
      </c>
      <c r="I45" s="18">
        <v>0</v>
      </c>
      <c r="J45" s="19">
        <v>0</v>
      </c>
      <c r="K45" s="20">
        <v>0</v>
      </c>
      <c r="L45" s="17">
        <v>43280</v>
      </c>
    </row>
    <row r="46" spans="1:12" ht="59.25" customHeight="1" x14ac:dyDescent="0.2">
      <c r="A46" s="4"/>
      <c r="B46" s="71"/>
      <c r="C46" s="65" t="s">
        <v>26</v>
      </c>
      <c r="D46" s="65" t="s">
        <v>40</v>
      </c>
      <c r="E46" s="67">
        <v>43312</v>
      </c>
      <c r="F46" s="18">
        <v>5900</v>
      </c>
      <c r="G46" s="18">
        <v>200</v>
      </c>
      <c r="H46" s="18">
        <v>200</v>
      </c>
      <c r="I46" s="18">
        <v>0</v>
      </c>
      <c r="J46" s="19">
        <v>0</v>
      </c>
      <c r="K46" s="20">
        <v>0</v>
      </c>
      <c r="L46" s="17">
        <v>43312</v>
      </c>
    </row>
    <row r="47" spans="1:12" ht="59.25" customHeight="1" x14ac:dyDescent="0.2">
      <c r="A47" s="4"/>
      <c r="B47" s="71"/>
      <c r="C47" s="65" t="s">
        <v>26</v>
      </c>
      <c r="D47" s="65" t="s">
        <v>41</v>
      </c>
      <c r="E47" s="67">
        <v>43343</v>
      </c>
      <c r="F47" s="18">
        <v>5400</v>
      </c>
      <c r="G47" s="18">
        <v>200</v>
      </c>
      <c r="H47" s="18">
        <v>200</v>
      </c>
      <c r="I47" s="18">
        <v>0</v>
      </c>
      <c r="J47" s="19">
        <v>0</v>
      </c>
      <c r="K47" s="20">
        <v>0</v>
      </c>
      <c r="L47" s="17">
        <v>43343</v>
      </c>
    </row>
    <row r="48" spans="1:12" ht="59.25" customHeight="1" x14ac:dyDescent="0.2">
      <c r="A48" s="4"/>
      <c r="B48" s="71"/>
      <c r="C48" s="65" t="s">
        <v>26</v>
      </c>
      <c r="D48" s="65" t="s">
        <v>43</v>
      </c>
      <c r="E48" s="67">
        <v>43371</v>
      </c>
      <c r="F48" s="18">
        <v>6580</v>
      </c>
      <c r="G48" s="18">
        <v>200</v>
      </c>
      <c r="H48" s="18">
        <v>200</v>
      </c>
      <c r="I48" s="18">
        <v>0</v>
      </c>
      <c r="J48" s="19">
        <v>0</v>
      </c>
      <c r="K48" s="20">
        <v>0</v>
      </c>
      <c r="L48" s="17">
        <v>43371</v>
      </c>
    </row>
    <row r="49" spans="1:15" ht="59.25" customHeight="1" x14ac:dyDescent="0.2">
      <c r="A49" s="4"/>
      <c r="B49" s="72"/>
      <c r="C49" s="65" t="s">
        <v>26</v>
      </c>
      <c r="D49" s="65" t="s">
        <v>44</v>
      </c>
      <c r="E49" s="67">
        <v>43404</v>
      </c>
      <c r="F49" s="18">
        <v>5900</v>
      </c>
      <c r="G49" s="18">
        <v>200</v>
      </c>
      <c r="H49" s="18">
        <v>200</v>
      </c>
      <c r="I49" s="18">
        <v>0</v>
      </c>
      <c r="J49" s="19">
        <v>0</v>
      </c>
      <c r="K49" s="20">
        <v>0</v>
      </c>
      <c r="L49" s="17">
        <v>43404</v>
      </c>
    </row>
    <row r="50" spans="1:15" ht="59.25" customHeight="1" x14ac:dyDescent="0.2">
      <c r="A50" s="4"/>
      <c r="B50" s="70" t="s">
        <v>74</v>
      </c>
      <c r="C50" s="41" t="s">
        <v>5</v>
      </c>
      <c r="D50" s="41" t="s">
        <v>5</v>
      </c>
      <c r="E50" s="42" t="s">
        <v>5</v>
      </c>
      <c r="F50" s="49">
        <f t="shared" ref="F50:K50" si="8">F51+F52+F53+F54+F55+F56+F57</f>
        <v>5109.4900000000007</v>
      </c>
      <c r="G50" s="49">
        <f t="shared" si="8"/>
        <v>1400</v>
      </c>
      <c r="H50" s="49">
        <f t="shared" si="8"/>
        <v>0</v>
      </c>
      <c r="I50" s="49">
        <f t="shared" si="8"/>
        <v>1400</v>
      </c>
      <c r="J50" s="50">
        <f t="shared" si="8"/>
        <v>0</v>
      </c>
      <c r="K50" s="51">
        <f t="shared" si="8"/>
        <v>0</v>
      </c>
      <c r="L50" s="48" t="s">
        <v>5</v>
      </c>
    </row>
    <row r="51" spans="1:15" ht="59.25" customHeight="1" x14ac:dyDescent="0.2">
      <c r="A51" s="4"/>
      <c r="B51" s="71"/>
      <c r="C51" s="65" t="s">
        <v>34</v>
      </c>
      <c r="D51" s="65" t="s">
        <v>51</v>
      </c>
      <c r="E51" s="67">
        <v>43201</v>
      </c>
      <c r="F51" s="18">
        <v>924.71</v>
      </c>
      <c r="G51" s="18">
        <v>200</v>
      </c>
      <c r="H51" s="18">
        <v>0</v>
      </c>
      <c r="I51" s="18">
        <v>200</v>
      </c>
      <c r="J51" s="19">
        <v>0</v>
      </c>
      <c r="K51" s="20">
        <v>0</v>
      </c>
      <c r="L51" s="17">
        <v>43209</v>
      </c>
    </row>
    <row r="52" spans="1:15" ht="59.25" customHeight="1" x14ac:dyDescent="0.2">
      <c r="A52" s="4"/>
      <c r="B52" s="71"/>
      <c r="C52" s="65" t="s">
        <v>34</v>
      </c>
      <c r="D52" s="65" t="s">
        <v>52</v>
      </c>
      <c r="E52" s="67">
        <v>43238</v>
      </c>
      <c r="F52" s="18">
        <v>583.84</v>
      </c>
      <c r="G52" s="18">
        <v>200</v>
      </c>
      <c r="H52" s="18">
        <v>0</v>
      </c>
      <c r="I52" s="18">
        <v>200</v>
      </c>
      <c r="J52" s="19">
        <v>0</v>
      </c>
      <c r="K52" s="20">
        <v>0</v>
      </c>
      <c r="L52" s="17">
        <v>43249</v>
      </c>
    </row>
    <row r="53" spans="1:15" ht="59.25" customHeight="1" x14ac:dyDescent="0.2">
      <c r="A53" s="4"/>
      <c r="B53" s="71"/>
      <c r="C53" s="65" t="s">
        <v>34</v>
      </c>
      <c r="D53" s="65" t="s">
        <v>53</v>
      </c>
      <c r="E53" s="67">
        <v>43266</v>
      </c>
      <c r="F53" s="18">
        <v>583.84</v>
      </c>
      <c r="G53" s="18">
        <v>200</v>
      </c>
      <c r="H53" s="18">
        <v>0</v>
      </c>
      <c r="I53" s="18">
        <v>200</v>
      </c>
      <c r="J53" s="19">
        <v>0</v>
      </c>
      <c r="K53" s="20">
        <v>0</v>
      </c>
      <c r="L53" s="17">
        <v>43278</v>
      </c>
    </row>
    <row r="54" spans="1:15" ht="59.25" customHeight="1" x14ac:dyDescent="0.2">
      <c r="A54" s="4"/>
      <c r="B54" s="71"/>
      <c r="C54" s="65" t="s">
        <v>34</v>
      </c>
      <c r="D54" s="65" t="s">
        <v>54</v>
      </c>
      <c r="E54" s="67">
        <v>43293</v>
      </c>
      <c r="F54" s="18">
        <v>583.84</v>
      </c>
      <c r="G54" s="18">
        <v>200</v>
      </c>
      <c r="H54" s="18">
        <v>0</v>
      </c>
      <c r="I54" s="18">
        <v>200</v>
      </c>
      <c r="J54" s="19">
        <v>0</v>
      </c>
      <c r="K54" s="20">
        <v>0</v>
      </c>
      <c r="L54" s="17">
        <v>43304</v>
      </c>
    </row>
    <row r="55" spans="1:15" ht="59.25" customHeight="1" x14ac:dyDescent="0.2">
      <c r="A55" s="4"/>
      <c r="B55" s="71"/>
      <c r="C55" s="65" t="s">
        <v>34</v>
      </c>
      <c r="D55" s="65" t="s">
        <v>55</v>
      </c>
      <c r="E55" s="67">
        <v>43341</v>
      </c>
      <c r="F55" s="18">
        <v>583.84</v>
      </c>
      <c r="G55" s="18">
        <v>200</v>
      </c>
      <c r="H55" s="18">
        <v>0</v>
      </c>
      <c r="I55" s="18">
        <v>200</v>
      </c>
      <c r="J55" s="19">
        <v>0</v>
      </c>
      <c r="K55" s="20">
        <v>0</v>
      </c>
      <c r="L55" s="17">
        <v>43350</v>
      </c>
    </row>
    <row r="56" spans="1:15" ht="59.25" customHeight="1" x14ac:dyDescent="0.2">
      <c r="A56" s="4"/>
      <c r="B56" s="71"/>
      <c r="C56" s="65" t="s">
        <v>34</v>
      </c>
      <c r="D56" s="65" t="s">
        <v>56</v>
      </c>
      <c r="E56" s="67">
        <v>43357</v>
      </c>
      <c r="F56" s="18">
        <v>924.71</v>
      </c>
      <c r="G56" s="18">
        <v>200</v>
      </c>
      <c r="H56" s="18">
        <v>0</v>
      </c>
      <c r="I56" s="18">
        <v>200</v>
      </c>
      <c r="J56" s="19">
        <v>0</v>
      </c>
      <c r="K56" s="20">
        <v>0</v>
      </c>
      <c r="L56" s="17">
        <v>43367</v>
      </c>
    </row>
    <row r="57" spans="1:15" ht="59.25" customHeight="1" x14ac:dyDescent="0.2">
      <c r="A57" s="4"/>
      <c r="B57" s="72"/>
      <c r="C57" s="65" t="s">
        <v>34</v>
      </c>
      <c r="D57" s="65" t="s">
        <v>75</v>
      </c>
      <c r="E57" s="67">
        <v>43390</v>
      </c>
      <c r="F57" s="18">
        <v>924.71</v>
      </c>
      <c r="G57" s="18">
        <v>200</v>
      </c>
      <c r="H57" s="18">
        <v>0</v>
      </c>
      <c r="I57" s="18">
        <v>200</v>
      </c>
      <c r="J57" s="19">
        <v>0</v>
      </c>
      <c r="K57" s="20">
        <v>0</v>
      </c>
      <c r="L57" s="17">
        <v>43395</v>
      </c>
    </row>
    <row r="58" spans="1:15" ht="51.75" customHeight="1" x14ac:dyDescent="0.2">
      <c r="B58" s="33" t="s">
        <v>13</v>
      </c>
      <c r="C58" s="21" t="s">
        <v>5</v>
      </c>
      <c r="D58" s="21" t="s">
        <v>5</v>
      </c>
      <c r="E58" s="21" t="s">
        <v>5</v>
      </c>
      <c r="F58" s="21" t="s">
        <v>5</v>
      </c>
      <c r="G58" s="21" t="s">
        <v>5</v>
      </c>
      <c r="H58" s="21" t="s">
        <v>5</v>
      </c>
      <c r="I58" s="21" t="s">
        <v>5</v>
      </c>
      <c r="J58" s="21" t="s">
        <v>5</v>
      </c>
      <c r="K58" s="21" t="s">
        <v>5</v>
      </c>
      <c r="L58" s="21" t="s">
        <v>5</v>
      </c>
      <c r="M58" s="7"/>
      <c r="N58" s="7"/>
      <c r="O58" s="7"/>
    </row>
    <row r="59" spans="1:15" ht="66.75" customHeight="1" x14ac:dyDescent="0.2">
      <c r="B59" s="11" t="s">
        <v>3</v>
      </c>
      <c r="C59" s="9" t="s">
        <v>5</v>
      </c>
      <c r="D59" s="10" t="s">
        <v>5</v>
      </c>
      <c r="E59" s="10" t="s">
        <v>5</v>
      </c>
      <c r="F59" s="12">
        <f t="shared" ref="F59:K59" si="9">F6+F41</f>
        <v>153456.87</v>
      </c>
      <c r="G59" s="12">
        <f t="shared" si="9"/>
        <v>17850</v>
      </c>
      <c r="H59" s="12">
        <f t="shared" si="9"/>
        <v>14000</v>
      </c>
      <c r="I59" s="12">
        <f t="shared" si="9"/>
        <v>1400</v>
      </c>
      <c r="J59" s="12">
        <f t="shared" si="9"/>
        <v>2450</v>
      </c>
      <c r="K59" s="13">
        <f t="shared" si="9"/>
        <v>0</v>
      </c>
      <c r="L59" s="14" t="s">
        <v>5</v>
      </c>
    </row>
    <row r="60" spans="1:15" ht="15" x14ac:dyDescent="0.2">
      <c r="B60" s="8"/>
      <c r="C60" s="8"/>
      <c r="D60" s="8"/>
      <c r="E60" s="8"/>
      <c r="F60" s="8"/>
      <c r="G60" s="8"/>
      <c r="H60" s="8"/>
      <c r="I60" s="8"/>
    </row>
    <row r="62" spans="1:15" ht="51.6" customHeight="1" x14ac:dyDescent="0.2">
      <c r="J62" t="s">
        <v>15</v>
      </c>
    </row>
    <row r="64" spans="1:15" ht="99" customHeight="1" x14ac:dyDescent="0.2"/>
    <row r="65" spans="2:9" ht="12.75" customHeight="1" x14ac:dyDescent="0.2"/>
    <row r="70" spans="2:9" x14ac:dyDescent="0.2">
      <c r="B70" s="1"/>
      <c r="C70" s="3"/>
      <c r="D70" s="1"/>
      <c r="E70" s="1"/>
      <c r="F70" s="1"/>
      <c r="G70" s="1"/>
      <c r="H70" s="1"/>
      <c r="I70" s="1"/>
    </row>
    <row r="71" spans="2:9" x14ac:dyDescent="0.2">
      <c r="B71" s="79"/>
      <c r="C71" s="1"/>
      <c r="D71" s="1"/>
      <c r="E71" s="1"/>
      <c r="F71" s="1"/>
      <c r="G71" s="1"/>
      <c r="H71" s="1"/>
      <c r="I71" s="1"/>
    </row>
    <row r="72" spans="2:9" x14ac:dyDescent="0.2">
      <c r="B72" s="1"/>
      <c r="C72" s="1"/>
      <c r="D72" s="1"/>
      <c r="E72" s="1"/>
      <c r="F72" s="1"/>
      <c r="G72" s="1"/>
      <c r="H72" s="1"/>
      <c r="I72" s="1"/>
    </row>
    <row r="73" spans="2:9" x14ac:dyDescent="0.2">
      <c r="B73" s="1"/>
      <c r="C73" s="1"/>
      <c r="D73" s="1"/>
      <c r="E73" s="1"/>
      <c r="F73" s="1"/>
      <c r="G73" s="1"/>
      <c r="H73" s="1"/>
      <c r="I73" s="1"/>
    </row>
    <row r="74" spans="2:9" x14ac:dyDescent="0.2">
      <c r="B74" s="1"/>
      <c r="C74" s="1"/>
      <c r="D74" s="1"/>
      <c r="E74" s="1"/>
      <c r="F74" s="1"/>
      <c r="G74" s="1"/>
      <c r="H74" s="1"/>
      <c r="I74" s="1"/>
    </row>
    <row r="75" spans="2:9" x14ac:dyDescent="0.2">
      <c r="B75" s="2"/>
      <c r="C75" s="2"/>
      <c r="D75" s="2"/>
      <c r="E75" s="2"/>
      <c r="F75" s="2"/>
      <c r="G75" s="2"/>
      <c r="H75" s="2"/>
      <c r="I75" s="2"/>
    </row>
  </sheetData>
  <mergeCells count="10">
    <mergeCell ref="B50:B57"/>
    <mergeCell ref="B42:B49"/>
    <mergeCell ref="B29:B38"/>
    <mergeCell ref="B39:B40"/>
    <mergeCell ref="B3:L4"/>
    <mergeCell ref="B22:B26"/>
    <mergeCell ref="B27:B28"/>
    <mergeCell ref="B20:B21"/>
    <mergeCell ref="B7:B13"/>
    <mergeCell ref="B14:B19"/>
  </mergeCells>
  <pageMargins left="0.70866141732283472" right="0.70866141732283472" top="0.74803149606299213" bottom="0.74803149606299213" header="0.31496062992125984" footer="0.31496062992125984"/>
  <pageSetup paperSize="9" scale="42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KOSZTORY I-IX</vt:lpstr>
      <vt:lpstr>'KOSZTORY I-IX'!Obszar_wydruku</vt:lpstr>
    </vt:vector>
  </TitlesOfParts>
  <Company>Starostwo Powiatowe w Iławie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StazystaBF</dc:creator>
  <cp:lastModifiedBy>Milena Mozarczyk</cp:lastModifiedBy>
  <cp:lastPrinted>2018-12-17T12:45:52Z</cp:lastPrinted>
  <dcterms:created xsi:type="dcterms:W3CDTF">2009-02-13T09:46:55Z</dcterms:created>
  <dcterms:modified xsi:type="dcterms:W3CDTF">2018-12-17T12:49:29Z</dcterms:modified>
</cp:coreProperties>
</file>