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20940" windowHeight="11385" activeTab="0"/>
  </bookViews>
  <sheets>
    <sheet name="zał4-projekty unia" sheetId="1" r:id="rId1"/>
  </sheets>
  <definedNames/>
  <calcPr fullCalcOnLoad="1"/>
</workbook>
</file>

<file path=xl/sharedStrings.xml><?xml version="1.0" encoding="utf-8"?>
<sst xmlns="http://schemas.openxmlformats.org/spreadsheetml/2006/main" count="343" uniqueCount="104">
  <si>
    <t xml:space="preserve">                     Załącznik Nr 4</t>
  </si>
  <si>
    <t xml:space="preserve">                                      z dnia 29 grudnia 2009 r.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</si>
  <si>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</si>
  <si>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</si>
  <si>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</si>
  <si>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</si>
  <si>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</si>
  <si>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</si>
  <si>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</si>
  <si>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</si>
  <si>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</si>
  <si>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2010 r.</t>
  </si>
  <si>
    <t>Wydatki razem (9+13)***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</si>
  <si>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</si>
  <si>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</si>
  <si>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</si>
  <si>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</si>
  <si>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</si>
  <si>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</si>
  <si>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</si>
  <si>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</si>
  <si>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</si>
  <si>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</si>
  <si>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</si>
  <si>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</si>
  <si>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</si>
  <si>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</si>
  <si>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Regionalny Program Operacyjny Warmia i Mazury na lata 2007-2013</t>
  </si>
  <si>
    <t>Priorytet:</t>
  </si>
  <si>
    <t>Priorytet 5. Infrastruktura transportowa regionalna i lokalna</t>
  </si>
  <si>
    <t>Działanie:</t>
  </si>
  <si>
    <t>Działanie 5.2 Infrastruktura transportowa służąca rozwojowi lokalnemu</t>
  </si>
  <si>
    <t>Nazwa projektu:</t>
  </si>
  <si>
    <t>Przebudowa drogi powiatowej Nr 1231N Gierłoż-Zielkowo-Byszwałd w miejsowości Byszwałd, gmina Lubawa</t>
  </si>
  <si>
    <t>Razem wydatki:</t>
  </si>
  <si>
    <t>z tego: 2010r.</t>
  </si>
  <si>
    <t>Dział 600 Rozdział 60014</t>
  </si>
  <si>
    <t>2011 r.</t>
  </si>
  <si>
    <t>2012 r.</t>
  </si>
  <si>
    <t>1.2</t>
  </si>
  <si>
    <t>Działanie 5.1 Rozbudowa i modernizacja infrastruktury transportowej warunkujacej rozwój regionalny</t>
  </si>
  <si>
    <t>Przebudowa drogi powiatowej nr 1329 w Iławie, ulicy Dąbrowskiego i ul. Zalewskiej</t>
  </si>
  <si>
    <t>1.3</t>
  </si>
  <si>
    <t>Przebudowa ul. Narutowicza w Iławie wraz z przebudową  parkingów</t>
  </si>
  <si>
    <t>1.4</t>
  </si>
  <si>
    <t xml:space="preserve">Przebudowa drogi powiatowej Nr 1208N Ogrodzieniec-Gardzień odcinek km 0+000-5+478 Ogrodzieniec-Trupel </t>
  </si>
  <si>
    <t>z tego: 2009r.</t>
  </si>
  <si>
    <t>2013 r.</t>
  </si>
  <si>
    <t>1.5</t>
  </si>
  <si>
    <t>Przebudowa ronda nakładkowego na skrzyżowaniu  ul. 1 Maja  i ul Wiejska  w Iławie</t>
  </si>
  <si>
    <t>1.6</t>
  </si>
  <si>
    <t>Dział 630 Rozdział 63003</t>
  </si>
  <si>
    <t>Priorytet 2. Turystyka</t>
  </si>
  <si>
    <t>Działanie 2.2  Wzrost potencjału turystycznego</t>
  </si>
  <si>
    <t>Zintegrowany system promocji turystycznej obszaru Kanału Elbląskiego "Program rozwoju turystuki w obszarze Kanału Elbląskiego i Pojezierza Iławskiego</t>
  </si>
  <si>
    <t>1.8</t>
  </si>
  <si>
    <t>Priorytet 3. Infrastruktura społeczna</t>
  </si>
  <si>
    <t>Działanie 3.1  Inwestycjew infrastrukturę edukacyjną</t>
  </si>
  <si>
    <t>Modernizacja bazy kształcenia zawodowego Powiatowego Centrum Kształcenia Praktycznego w Iławie</t>
  </si>
  <si>
    <t>Dział 801 Rozdział 80140</t>
  </si>
  <si>
    <t>1.7</t>
  </si>
  <si>
    <t xml:space="preserve">Program Operacyjny dla wykorzystania środków finansowych w ramach Mechanizmu Finansowego Europejskiego Obszaru Gospodarczego oraz Norweskiego Mechanizmu Finansowego </t>
  </si>
  <si>
    <t>Priorytet: 5. Opieka zdrowotna i opieka nad dzieckiem</t>
  </si>
  <si>
    <t>„Poprawa opieki perinatalnej gwarancją zdrowia społeczności lokalnej powiatu iławskiego”</t>
  </si>
  <si>
    <t>Dział 851 Rozdział 85111</t>
  </si>
  <si>
    <t>Wydatki bieżące razem:</t>
  </si>
  <si>
    <t>2.1</t>
  </si>
  <si>
    <t>Program Operacyjny Kapitał Ludzki</t>
  </si>
  <si>
    <t>Priorytet: III. Wysoka jakość systemu oświaty</t>
  </si>
  <si>
    <t>Działanie 3.3 Poprawa jakości kształcenia</t>
  </si>
  <si>
    <t>"Mów i działaj czyli zintegrowany program logopedyczno-rewalidacyjny dla dzieci niepełnosprawnych intelektualnie"</t>
  </si>
  <si>
    <t>Dział 801 Rozdział 80195</t>
  </si>
  <si>
    <t>2.2</t>
  </si>
  <si>
    <t>Priorytet IX Rozwój wykształcenia i kompetencji w regionach</t>
  </si>
  <si>
    <t>2.3</t>
  </si>
  <si>
    <t>Działanie 9.2 Podniesienie atrakcyjnosci i jakości szkolnictwa zawodowego</t>
  </si>
  <si>
    <t>"Szkolna Akademia Sukcesu czyli co może zrobić dla swojej przyszłości uczeń niepełnosprawny intelektualnie"</t>
  </si>
  <si>
    <t>Dział 853 Rozdział 85395</t>
  </si>
  <si>
    <t>Działanie 9.1 Wyrównywanie szans edukacyjnych i zapewnienie wysokiej jakości usług edukacyjnych świadczonych w systemie oświaty</t>
  </si>
  <si>
    <t>"Uwierz w siebie. Zajęcia pozalekcyjne i pozaszkolne dla uczniów z Zespołu Placówek Szkolno-Wychowawczych w Iławie"</t>
  </si>
  <si>
    <t>2.4</t>
  </si>
  <si>
    <t>Priorytet VI Rynek Pracy otwarty dla wszystkich</t>
  </si>
  <si>
    <t>Działanie 6.1 Poprawa dostępności do zatrudnienia oraz wspieranie aktywności zawodowej w regionie</t>
  </si>
  <si>
    <t>"Wspólny cel - Wspólny rozwój" - Powiatowy Urząd Pracy</t>
  </si>
  <si>
    <t>2.5</t>
  </si>
  <si>
    <t>Priorytet VII Promocja integracji społecznej</t>
  </si>
  <si>
    <t>Działanie 7.1 Rozwój i upowszechnianie aktywnej integracji</t>
  </si>
  <si>
    <t>"Aktywizacja zawodowa i społeczna osób zagrożonych wykluczeniem społecznym z powiatu iławskiego - PCPR Iława</t>
  </si>
  <si>
    <t>2.6</t>
  </si>
  <si>
    <t>Program Operacyjny Kapitał Ludzki - ZSR KISIELICE</t>
  </si>
  <si>
    <t>Zajęcia pozalekcyjne dla uczniów szkół zawodowych powiatu iławskiego - ZSR Kisielice</t>
  </si>
  <si>
    <t xml:space="preserve">Program Operacyjny Kapitał Ludzki </t>
  </si>
  <si>
    <t>Młodzież z przyszłością. Wyrównywanie szans edukacyjnych uczniów w Powiecie Iławskim - ZS Lubawa</t>
  </si>
  <si>
    <t>2.8</t>
  </si>
  <si>
    <t>Młodość-start! Wyrównywanie szans młodziezy na współczesnym rynku pracy - ZS Susz</t>
  </si>
  <si>
    <t>Nowe umiejętności nowe szanse – wsparcie szkolnictwa zawodowego w Powiatowym Centrum Kształcenia Praktycznego w Iławie</t>
  </si>
  <si>
    <t>2.7</t>
  </si>
  <si>
    <t>Program Operacyjny Kapitał Ludzki - ZS im. Konstytyucji  w Iławie</t>
  </si>
  <si>
    <t>Klucz do sukcesu - ZS im. Konstytyucji  w Iławie</t>
  </si>
  <si>
    <t>Inwestujemy w młodzież ZS im. Bohaterów  Września 1939 r. w Iławie</t>
  </si>
  <si>
    <t>Ogółem (1+2)</t>
  </si>
  <si>
    <t>*      wydatki obejmują wydatki bieżące i majątkowe (dotyczące inwestycji rocznych i ujętych w wieloletnim programie inwestycyjnym)</t>
  </si>
  <si>
    <t xml:space="preserve">                                      do Uchwały Rady Powiatu Nr XXXV/ 227/09</t>
  </si>
  <si>
    <t>Wydatki na programy i projekty realizowane ze środków pochodzących z funduszy strukturalnych i Funduszu Spójności oraz pozostałe środki pochodzące ze źródeł zagranicznych nie podlegających zwrotowi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</si>
</sst>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_ ;\-#,##0.00\ "/>
    <numFmt numFmtId="189" formatCode="[$-415]d\ mmmm\ yyyy"/>
    <numFmt numFmtId="190" formatCode="00\-000"/>
    <numFmt numFmtId="191" formatCode="0.00;[Red]0.00"/>
    <numFmt numFmtId="192" formatCode="0.000;[Red]0.000"/>
    <numFmt numFmtId="193" formatCode="0.0000;[Red]0.0000"/>
    <numFmt numFmtId="194" formatCode="#,##0.00\ &quot;zł&quot;"/>
  </numFmts>
  <fonts count="11">
    <font>
      <sz val="10"/>
      <name val="Arial CE"/>
      <family val="0"/>
    </font>
    <font>
      <u val="single"/>
      <sz val="9.5"/>
      <color indexed="12"/>
      <name val="Arial CE"/>
      <family val="0"/>
    </font>
    <font>
      <sz val="11"/>
      <name val="Arial"/>
      <family val="0"/>
    </font>
    <font>
      <u val="single"/>
      <sz val="9.5"/>
      <color indexed="36"/>
      <name val="Arial CE"/>
      <family val="0"/>
    </font>
    <font>
      <sz val="8"/>
      <name val="Arial"/>
      <family val="0"/>
    </font>
    <font>
      <sz val="9"/>
      <name val="Arial CE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sz val="7"/>
      <name val="Arial"/>
      <family val="0"/>
    </font>
    <font>
      <sz val="6"/>
      <name val="Arial"/>
      <family val="0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18" applyFont="1">
      <alignment/>
      <protection/>
    </xf>
    <xf numFmtId="4" fontId="5" fillId="0" borderId="0" xfId="0" applyNumberFormat="1" applyFont="1" applyFill="1" applyAlignment="1">
      <alignment horizontal="right"/>
    </xf>
    <xf numFmtId="4" fontId="0" fillId="0" borderId="0" xfId="0" applyNumberFormat="1" applyFont="1" applyAlignment="1">
      <alignment horizontal="right"/>
    </xf>
    <xf numFmtId="0" fontId="4" fillId="0" borderId="0" xfId="18" applyFont="1" applyBorder="1" applyAlignment="1">
      <alignment horizontal="center"/>
      <protection/>
    </xf>
    <xf numFmtId="3" fontId="6" fillId="0" borderId="0" xfId="18" applyNumberFormat="1" applyFont="1" applyBorder="1">
      <alignment/>
      <protection/>
    </xf>
    <xf numFmtId="0" fontId="4" fillId="0" borderId="1" xfId="18" applyFont="1" applyBorder="1" applyAlignment="1">
      <alignment horizontal="center" vertical="center" wrapText="1"/>
      <protection/>
    </xf>
    <xf numFmtId="0" fontId="7" fillId="0" borderId="0" xfId="18" applyFont="1">
      <alignment/>
      <protection/>
    </xf>
    <xf numFmtId="0" fontId="8" fillId="0" borderId="1" xfId="18" applyFont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18" applyFont="1" applyFill="1" applyBorder="1">
      <alignment/>
      <protection/>
    </xf>
    <xf numFmtId="3" fontId="6" fillId="0" borderId="1" xfId="18" applyNumberFormat="1" applyFont="1" applyBorder="1">
      <alignment/>
      <protection/>
    </xf>
    <xf numFmtId="0" fontId="4" fillId="0" borderId="0" xfId="18" applyFont="1">
      <alignment/>
      <protection/>
    </xf>
    <xf numFmtId="0" fontId="4" fillId="0" borderId="1" xfId="18" applyFont="1" applyFill="1" applyBorder="1">
      <alignment/>
      <protection/>
    </xf>
    <xf numFmtId="3" fontId="4" fillId="0" borderId="0" xfId="18" applyNumberFormat="1" applyFont="1">
      <alignment/>
      <protection/>
    </xf>
    <xf numFmtId="0" fontId="4" fillId="0" borderId="1" xfId="18" applyFont="1" applyFill="1" applyBorder="1" applyAlignment="1">
      <alignment horizontal="center"/>
      <protection/>
    </xf>
    <xf numFmtId="3" fontId="4" fillId="0" borderId="1" xfId="18" applyNumberFormat="1" applyFont="1" applyFill="1" applyBorder="1">
      <alignment/>
      <protection/>
    </xf>
    <xf numFmtId="0" fontId="4" fillId="0" borderId="2" xfId="18" applyFont="1" applyFill="1" applyBorder="1" applyAlignment="1">
      <alignment horizontal="center" vertical="center" wrapText="1"/>
      <protection/>
    </xf>
    <xf numFmtId="0" fontId="7" fillId="0" borderId="1" xfId="18" applyFont="1" applyFill="1" applyBorder="1">
      <alignment/>
      <protection/>
    </xf>
    <xf numFmtId="0" fontId="4" fillId="0" borderId="3" xfId="18" applyFont="1" applyFill="1" applyBorder="1">
      <alignment/>
      <protection/>
    </xf>
    <xf numFmtId="0" fontId="10" fillId="0" borderId="0" xfId="18" applyFont="1">
      <alignment/>
      <protection/>
    </xf>
    <xf numFmtId="3" fontId="7" fillId="0" borderId="4" xfId="18" applyNumberFormat="1" applyFont="1" applyFill="1" applyBorder="1" applyAlignment="1">
      <alignment horizontal="center"/>
      <protection/>
    </xf>
    <xf numFmtId="0" fontId="4" fillId="0" borderId="4" xfId="18" applyFont="1" applyFill="1" applyBorder="1">
      <alignment/>
      <protection/>
    </xf>
    <xf numFmtId="3" fontId="4" fillId="0" borderId="1" xfId="18" applyNumberFormat="1" applyFont="1" applyBorder="1">
      <alignment/>
      <protection/>
    </xf>
    <xf numFmtId="3" fontId="4" fillId="0" borderId="2" xfId="18" applyNumberFormat="1" applyFont="1" applyBorder="1">
      <alignment/>
      <protection/>
    </xf>
    <xf numFmtId="3" fontId="4" fillId="0" borderId="5" xfId="18" applyNumberFormat="1" applyFont="1" applyBorder="1">
      <alignment/>
      <protection/>
    </xf>
    <xf numFmtId="3" fontId="4" fillId="0" borderId="6" xfId="18" applyNumberFormat="1" applyFont="1" applyBorder="1" applyAlignment="1">
      <alignment horizontal="center"/>
      <protection/>
    </xf>
    <xf numFmtId="3" fontId="4" fillId="0" borderId="2" xfId="18" applyNumberFormat="1" applyFont="1" applyBorder="1" applyAlignment="1">
      <alignment horizontal="center"/>
      <protection/>
    </xf>
    <xf numFmtId="3" fontId="4" fillId="0" borderId="7" xfId="18" applyNumberFormat="1" applyFont="1" applyBorder="1" applyAlignment="1">
      <alignment horizontal="center"/>
      <protection/>
    </xf>
    <xf numFmtId="3" fontId="4" fillId="0" borderId="8" xfId="18" applyNumberFormat="1" applyFont="1" applyBorder="1" applyAlignment="1">
      <alignment horizontal="center"/>
      <protection/>
    </xf>
    <xf numFmtId="3" fontId="4" fillId="0" borderId="9" xfId="18" applyNumberFormat="1" applyFont="1" applyBorder="1" applyAlignment="1">
      <alignment horizontal="center"/>
      <protection/>
    </xf>
    <xf numFmtId="3" fontId="4" fillId="0" borderId="10" xfId="18" applyNumberFormat="1" applyFont="1" applyBorder="1" applyAlignment="1">
      <alignment horizontal="center"/>
      <protection/>
    </xf>
    <xf numFmtId="3" fontId="4" fillId="0" borderId="11" xfId="18" applyNumberFormat="1" applyFont="1" applyBorder="1" applyAlignment="1">
      <alignment horizontal="center"/>
      <protection/>
    </xf>
    <xf numFmtId="3" fontId="4" fillId="0" borderId="4" xfId="18" applyNumberFormat="1" applyFont="1" applyBorder="1" applyAlignment="1">
      <alignment horizontal="center"/>
      <protection/>
    </xf>
    <xf numFmtId="3" fontId="4" fillId="0" borderId="12" xfId="18" applyNumberFormat="1" applyFont="1" applyBorder="1" applyAlignment="1">
      <alignment horizontal="center"/>
      <protection/>
    </xf>
    <xf numFmtId="0" fontId="4" fillId="0" borderId="2" xfId="18" applyFont="1" applyFill="1" applyBorder="1" applyAlignment="1">
      <alignment vertical="center" wrapText="1"/>
      <protection/>
    </xf>
    <xf numFmtId="3" fontId="4" fillId="0" borderId="5" xfId="18" applyNumberFormat="1" applyFont="1" applyFill="1" applyBorder="1">
      <alignment/>
      <protection/>
    </xf>
    <xf numFmtId="3" fontId="4" fillId="0" borderId="6" xfId="18" applyNumberFormat="1" applyFont="1" applyFill="1" applyBorder="1" applyAlignment="1">
      <alignment horizontal="center"/>
      <protection/>
    </xf>
    <xf numFmtId="3" fontId="4" fillId="0" borderId="2" xfId="18" applyNumberFormat="1" applyFont="1" applyFill="1" applyBorder="1" applyAlignment="1">
      <alignment horizontal="center"/>
      <protection/>
    </xf>
    <xf numFmtId="3" fontId="4" fillId="0" borderId="7" xfId="18" applyNumberFormat="1" applyFont="1" applyFill="1" applyBorder="1" applyAlignment="1">
      <alignment horizontal="center"/>
      <protection/>
    </xf>
    <xf numFmtId="3" fontId="4" fillId="0" borderId="8" xfId="18" applyNumberFormat="1" applyFont="1" applyFill="1" applyBorder="1" applyAlignment="1">
      <alignment horizontal="center"/>
      <protection/>
    </xf>
    <xf numFmtId="3" fontId="4" fillId="0" borderId="9" xfId="18" applyNumberFormat="1" applyFont="1" applyFill="1" applyBorder="1" applyAlignment="1">
      <alignment horizontal="center"/>
      <protection/>
    </xf>
    <xf numFmtId="3" fontId="4" fillId="0" borderId="10" xfId="18" applyNumberFormat="1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3" fontId="4" fillId="0" borderId="11" xfId="18" applyNumberFormat="1" applyFont="1" applyFill="1" applyBorder="1" applyAlignment="1">
      <alignment horizontal="center"/>
      <protection/>
    </xf>
    <xf numFmtId="3" fontId="4" fillId="0" borderId="4" xfId="18" applyNumberFormat="1" applyFont="1" applyFill="1" applyBorder="1" applyAlignment="1">
      <alignment horizontal="center"/>
      <protection/>
    </xf>
    <xf numFmtId="3" fontId="4" fillId="0" borderId="12" xfId="18" applyNumberFormat="1" applyFont="1" applyFill="1" applyBorder="1" applyAlignment="1">
      <alignment horizontal="center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7" fillId="0" borderId="2" xfId="18" applyFont="1" applyFill="1" applyBorder="1" applyAlignment="1">
      <alignment horizontal="center" vertical="center"/>
      <protection/>
    </xf>
    <xf numFmtId="3" fontId="4" fillId="0" borderId="5" xfId="18" applyNumberFormat="1" applyFont="1" applyFill="1" applyBorder="1" applyAlignment="1">
      <alignment horizontal="center"/>
      <protection/>
    </xf>
    <xf numFmtId="3" fontId="4" fillId="0" borderId="1" xfId="18" applyNumberFormat="1" applyFont="1" applyFill="1" applyBorder="1" applyAlignment="1">
      <alignment horizontal="center"/>
      <protection/>
    </xf>
    <xf numFmtId="3" fontId="4" fillId="0" borderId="3" xfId="18" applyNumberFormat="1" applyFont="1" applyFill="1" applyBorder="1" applyAlignment="1">
      <alignment horizontal="center"/>
      <protection/>
    </xf>
    <xf numFmtId="0" fontId="4" fillId="0" borderId="5" xfId="18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13" xfId="18" applyFont="1" applyFill="1" applyBorder="1">
      <alignment/>
      <protection/>
    </xf>
    <xf numFmtId="3" fontId="4" fillId="0" borderId="3" xfId="18" applyNumberFormat="1" applyFont="1" applyFill="1" applyBorder="1">
      <alignment/>
      <protection/>
    </xf>
    <xf numFmtId="0" fontId="4" fillId="0" borderId="12" xfId="18" applyFont="1" applyFill="1" applyBorder="1">
      <alignment/>
      <protection/>
    </xf>
    <xf numFmtId="3" fontId="4" fillId="0" borderId="4" xfId="18" applyNumberFormat="1" applyFont="1" applyFill="1" applyBorder="1">
      <alignment/>
      <protection/>
    </xf>
    <xf numFmtId="3" fontId="4" fillId="0" borderId="11" xfId="18" applyNumberFormat="1" applyFont="1" applyFill="1" applyBorder="1">
      <alignment/>
      <protection/>
    </xf>
    <xf numFmtId="0" fontId="4" fillId="0" borderId="1" xfId="18" applyFont="1" applyBorder="1" applyAlignment="1">
      <alignment horizontal="center" vertical="center" wrapText="1"/>
      <protection/>
    </xf>
    <xf numFmtId="0" fontId="7" fillId="0" borderId="2" xfId="18" applyFont="1" applyFill="1" applyBorder="1" applyAlignment="1">
      <alignment horizontal="center" vertical="center"/>
      <protection/>
    </xf>
    <xf numFmtId="0" fontId="7" fillId="0" borderId="9" xfId="18" applyFont="1" applyFill="1" applyBorder="1" applyAlignment="1">
      <alignment horizontal="center" vertical="center"/>
      <protection/>
    </xf>
    <xf numFmtId="0" fontId="4" fillId="0" borderId="5" xfId="18" applyFont="1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4" fillId="0" borderId="0" xfId="18" applyFont="1" applyAlignment="1">
      <alignment horizontal="left"/>
      <protection/>
    </xf>
    <xf numFmtId="0" fontId="4" fillId="0" borderId="2" xfId="18" applyFont="1" applyFill="1" applyBorder="1" applyAlignment="1">
      <alignment horizontal="center" vertical="center"/>
      <protection/>
    </xf>
    <xf numFmtId="0" fontId="4" fillId="0" borderId="9" xfId="18" applyFont="1" applyFill="1" applyBorder="1" applyAlignment="1">
      <alignment horizontal="center" vertical="center"/>
      <protection/>
    </xf>
    <xf numFmtId="0" fontId="4" fillId="0" borderId="4" xfId="18" applyFont="1" applyFill="1" applyBorder="1" applyAlignment="1">
      <alignment horizontal="center" vertical="center"/>
      <protection/>
    </xf>
    <xf numFmtId="0" fontId="4" fillId="0" borderId="2" xfId="18" applyFont="1" applyFill="1" applyBorder="1" applyAlignment="1">
      <alignment horizontal="center" vertical="center"/>
      <protection/>
    </xf>
    <xf numFmtId="0" fontId="4" fillId="0" borderId="9" xfId="18" applyFont="1" applyFill="1" applyBorder="1" applyAlignment="1">
      <alignment horizontal="center" vertical="center"/>
      <protection/>
    </xf>
    <xf numFmtId="0" fontId="4" fillId="0" borderId="4" xfId="18" applyFont="1" applyFill="1" applyBorder="1" applyAlignment="1">
      <alignment horizontal="center" vertical="center"/>
      <protection/>
    </xf>
    <xf numFmtId="0" fontId="4" fillId="0" borderId="2" xfId="18" applyFont="1" applyFill="1" applyBorder="1" applyAlignment="1">
      <alignment horizontal="center" vertical="center" wrapText="1"/>
      <protection/>
    </xf>
    <xf numFmtId="0" fontId="4" fillId="0" borderId="9" xfId="18" applyFont="1" applyFill="1" applyBorder="1" applyAlignment="1">
      <alignment horizontal="center" vertical="center" wrapText="1"/>
      <protection/>
    </xf>
    <xf numFmtId="0" fontId="4" fillId="0" borderId="4" xfId="18" applyFont="1" applyFill="1" applyBorder="1" applyAlignment="1">
      <alignment horizontal="center" vertical="center" wrapText="1"/>
      <protection/>
    </xf>
    <xf numFmtId="0" fontId="4" fillId="0" borderId="1" xfId="18" applyFont="1" applyFill="1" applyBorder="1" applyAlignment="1">
      <alignment horizontal="left" vertical="center"/>
      <protection/>
    </xf>
    <xf numFmtId="0" fontId="0" fillId="0" borderId="1" xfId="0" applyFont="1" applyFill="1" applyBorder="1" applyAlignment="1">
      <alignment horizontal="left" vertical="center"/>
    </xf>
    <xf numFmtId="0" fontId="4" fillId="0" borderId="5" xfId="18" applyFont="1" applyFill="1" applyBorder="1" applyAlignment="1">
      <alignment horizontal="left"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3" fontId="4" fillId="0" borderId="2" xfId="18" applyNumberFormat="1" applyFont="1" applyFill="1" applyBorder="1" applyAlignment="1">
      <alignment horizontal="center"/>
      <protection/>
    </xf>
    <xf numFmtId="3" fontId="4" fillId="0" borderId="9" xfId="18" applyNumberFormat="1" applyFont="1" applyFill="1" applyBorder="1" applyAlignment="1">
      <alignment horizontal="center"/>
      <protection/>
    </xf>
    <xf numFmtId="3" fontId="4" fillId="0" borderId="4" xfId="18" applyNumberFormat="1" applyFont="1" applyFill="1" applyBorder="1" applyAlignment="1">
      <alignment horizontal="center"/>
      <protection/>
    </xf>
    <xf numFmtId="3" fontId="4" fillId="0" borderId="2" xfId="18" applyNumberFormat="1" applyFont="1" applyFill="1" applyBorder="1" applyAlignment="1">
      <alignment horizontal="center"/>
      <protection/>
    </xf>
    <xf numFmtId="3" fontId="4" fillId="0" borderId="9" xfId="18" applyNumberFormat="1" applyFont="1" applyFill="1" applyBorder="1" applyAlignment="1">
      <alignment horizontal="center"/>
      <protection/>
    </xf>
    <xf numFmtId="0" fontId="4" fillId="0" borderId="6" xfId="18" applyFont="1" applyFill="1" applyBorder="1" applyAlignment="1">
      <alignment horizontal="left"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3" fontId="7" fillId="0" borderId="2" xfId="18" applyNumberFormat="1" applyFont="1" applyFill="1" applyBorder="1" applyAlignment="1">
      <alignment horizontal="center"/>
      <protection/>
    </xf>
    <xf numFmtId="3" fontId="7" fillId="0" borderId="9" xfId="18" applyNumberFormat="1" applyFont="1" applyFill="1" applyBorder="1" applyAlignment="1">
      <alignment horizontal="center"/>
      <protection/>
    </xf>
    <xf numFmtId="0" fontId="4" fillId="0" borderId="1" xfId="18" applyFont="1" applyBorder="1" applyAlignment="1">
      <alignment horizontal="center" vertical="center"/>
      <protection/>
    </xf>
    <xf numFmtId="0" fontId="7" fillId="0" borderId="4" xfId="18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6" fillId="0" borderId="1" xfId="18" applyFont="1" applyBorder="1" applyAlignment="1">
      <alignment horizontal="center"/>
      <protection/>
    </xf>
    <xf numFmtId="0" fontId="4" fillId="0" borderId="13" xfId="18" applyFont="1" applyFill="1" applyBorder="1" applyAlignment="1">
      <alignment horizontal="left" vertical="center"/>
      <protection/>
    </xf>
    <xf numFmtId="0" fontId="4" fillId="0" borderId="3" xfId="18" applyFont="1" applyFill="1" applyBorder="1" applyAlignment="1">
      <alignment horizontal="left" vertical="center"/>
      <protection/>
    </xf>
    <xf numFmtId="3" fontId="7" fillId="0" borderId="4" xfId="18" applyNumberFormat="1" applyFont="1" applyFill="1" applyBorder="1" applyAlignment="1">
      <alignment horizontal="center"/>
      <protection/>
    </xf>
    <xf numFmtId="0" fontId="4" fillId="0" borderId="11" xfId="18" applyFont="1" applyFill="1" applyBorder="1" applyAlignment="1">
      <alignment horizontal="left" vertical="center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4" fillId="0" borderId="2" xfId="18" applyFont="1" applyBorder="1" applyAlignment="1">
      <alignment horizontal="center" vertical="center" wrapText="1"/>
      <protection/>
    </xf>
    <xf numFmtId="0" fontId="4" fillId="0" borderId="9" xfId="18" applyFont="1" applyBorder="1" applyAlignment="1">
      <alignment horizontal="center" vertical="center" wrapText="1"/>
      <protection/>
    </xf>
    <xf numFmtId="0" fontId="4" fillId="0" borderId="4" xfId="18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center"/>
      <protection/>
    </xf>
    <xf numFmtId="0" fontId="4" fillId="0" borderId="2" xfId="18" applyFont="1" applyBorder="1" applyAlignment="1">
      <alignment horizontal="center" vertical="center"/>
      <protection/>
    </xf>
    <xf numFmtId="0" fontId="4" fillId="0" borderId="9" xfId="18" applyFont="1" applyBorder="1" applyAlignment="1">
      <alignment horizontal="center" vertical="center"/>
      <protection/>
    </xf>
    <xf numFmtId="0" fontId="4" fillId="0" borderId="4" xfId="18" applyFont="1" applyBorder="1" applyAlignment="1">
      <alignment horizontal="center" vertical="center"/>
      <protection/>
    </xf>
    <xf numFmtId="0" fontId="4" fillId="0" borderId="4" xfId="18" applyFont="1" applyFill="1" applyBorder="1" applyAlignment="1">
      <alignment horizontal="left" vertical="center"/>
      <protection/>
    </xf>
    <xf numFmtId="0" fontId="0" fillId="0" borderId="4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R225"/>
  <sheetViews>
    <sheetView tabSelected="1" view="pageBreakPreview" zoomScaleSheetLayoutView="100" workbookViewId="0" topLeftCell="A1">
      <selection activeCell="A5" sqref="A5:Q5"/>
    </sheetView>
  </sheetViews>
  <sheetFormatPr defaultColWidth="9.00390625" defaultRowHeight="12.75"/>
  <cols>
    <col min="1" max="1" width="3.625" style="1" bestFit="1" customWidth="1"/>
    <col min="2" max="2" width="21.625" style="1" customWidth="1"/>
    <col min="3" max="3" width="10.625" style="1" customWidth="1"/>
    <col min="4" max="4" width="8.875" style="1" customWidth="1"/>
    <col min="5" max="5" width="9.25390625" style="1" customWidth="1"/>
    <col min="6" max="6" width="8.75390625" style="1" customWidth="1"/>
    <col min="7" max="7" width="8.625" style="1" customWidth="1"/>
    <col min="8" max="8" width="9.00390625" style="1" customWidth="1"/>
    <col min="9" max="9" width="8.875" style="1" customWidth="1"/>
    <col min="10" max="10" width="7.75390625" style="1" customWidth="1"/>
    <col min="11" max="11" width="6.75390625" style="1" customWidth="1"/>
    <col min="12" max="12" width="8.625" style="1" customWidth="1"/>
    <col min="13" max="13" width="8.375" style="1" customWidth="1"/>
    <col min="14" max="14" width="10.125" style="1" customWidth="1"/>
    <col min="15" max="15" width="7.75390625" style="1" customWidth="1"/>
    <col min="16" max="16" width="7.875" style="1" bestFit="1" customWidth="1"/>
    <col min="17" max="17" width="8.125" style="1" customWidth="1"/>
    <col min="18" max="16384" width="10.25390625" style="1" customWidth="1"/>
  </cols>
  <sheetData>
    <row r="1" ht="12">
      <c r="Q1" s="2" t="s">
        <v>0</v>
      </c>
    </row>
    <row r="2" ht="12.75">
      <c r="Q2" s="3" t="s">
        <v>102</v>
      </c>
    </row>
    <row r="3" ht="12.75">
      <c r="Q3" s="3" t="s">
        <v>1</v>
      </c>
    </row>
    <row r="4" ht="11.25" customHeight="1"/>
    <row r="5" spans="1:17" ht="14.25" customHeight="1">
      <c r="A5" s="107" t="s">
        <v>103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7" spans="1:17" ht="5.25" customHeight="1">
      <c r="A7" s="4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7" customFormat="1" ht="9.75" customHeight="1">
      <c r="A8" s="93" t="s">
        <v>2</v>
      </c>
      <c r="B8" s="93" t="s">
        <v>3</v>
      </c>
      <c r="C8" s="63" t="s">
        <v>4</v>
      </c>
      <c r="D8" s="63" t="s">
        <v>5</v>
      </c>
      <c r="E8" s="63" t="s">
        <v>6</v>
      </c>
      <c r="F8" s="93" t="s">
        <v>7</v>
      </c>
      <c r="G8" s="93"/>
      <c r="H8" s="93" t="s">
        <v>8</v>
      </c>
      <c r="I8" s="93"/>
      <c r="J8" s="93"/>
      <c r="K8" s="93"/>
      <c r="L8" s="93"/>
      <c r="M8" s="93"/>
      <c r="N8" s="93"/>
      <c r="O8" s="93"/>
      <c r="P8" s="93"/>
      <c r="Q8" s="93"/>
    </row>
    <row r="9" spans="1:17" s="7" customFormat="1" ht="9" customHeight="1">
      <c r="A9" s="93"/>
      <c r="B9" s="93"/>
      <c r="C9" s="63"/>
      <c r="D9" s="63"/>
      <c r="E9" s="63"/>
      <c r="F9" s="63" t="s">
        <v>9</v>
      </c>
      <c r="G9" s="63" t="s">
        <v>10</v>
      </c>
      <c r="H9" s="93" t="s">
        <v>11</v>
      </c>
      <c r="I9" s="93"/>
      <c r="J9" s="93"/>
      <c r="K9" s="93"/>
      <c r="L9" s="93"/>
      <c r="M9" s="93"/>
      <c r="N9" s="93"/>
      <c r="O9" s="93"/>
      <c r="P9" s="93"/>
      <c r="Q9" s="93"/>
    </row>
    <row r="10" spans="1:17" s="7" customFormat="1" ht="9.75" customHeight="1">
      <c r="A10" s="93"/>
      <c r="B10" s="93"/>
      <c r="C10" s="63"/>
      <c r="D10" s="63"/>
      <c r="E10" s="63"/>
      <c r="F10" s="63"/>
      <c r="G10" s="63"/>
      <c r="H10" s="63" t="s">
        <v>12</v>
      </c>
      <c r="I10" s="93" t="s">
        <v>13</v>
      </c>
      <c r="J10" s="93"/>
      <c r="K10" s="93"/>
      <c r="L10" s="93"/>
      <c r="M10" s="93"/>
      <c r="N10" s="93"/>
      <c r="O10" s="93"/>
      <c r="P10" s="93"/>
      <c r="Q10" s="93"/>
    </row>
    <row r="11" spans="1:17" s="7" customFormat="1" ht="12" customHeight="1">
      <c r="A11" s="93"/>
      <c r="B11" s="93"/>
      <c r="C11" s="63"/>
      <c r="D11" s="63"/>
      <c r="E11" s="63"/>
      <c r="F11" s="63"/>
      <c r="G11" s="63"/>
      <c r="H11" s="63"/>
      <c r="I11" s="93" t="s">
        <v>14</v>
      </c>
      <c r="J11" s="93"/>
      <c r="K11" s="93"/>
      <c r="L11" s="93"/>
      <c r="M11" s="93" t="s">
        <v>10</v>
      </c>
      <c r="N11" s="93"/>
      <c r="O11" s="93"/>
      <c r="P11" s="93"/>
      <c r="Q11" s="93"/>
    </row>
    <row r="12" spans="1:17" s="7" customFormat="1" ht="9" customHeight="1">
      <c r="A12" s="93"/>
      <c r="B12" s="93"/>
      <c r="C12" s="63"/>
      <c r="D12" s="63"/>
      <c r="E12" s="63"/>
      <c r="F12" s="63"/>
      <c r="G12" s="63"/>
      <c r="H12" s="63"/>
      <c r="I12" s="63" t="s">
        <v>15</v>
      </c>
      <c r="J12" s="93" t="s">
        <v>16</v>
      </c>
      <c r="K12" s="93"/>
      <c r="L12" s="93"/>
      <c r="M12" s="63" t="s">
        <v>17</v>
      </c>
      <c r="N12" s="63" t="s">
        <v>16</v>
      </c>
      <c r="O12" s="63"/>
      <c r="P12" s="63"/>
      <c r="Q12" s="63"/>
    </row>
    <row r="13" spans="1:17" s="7" customFormat="1" ht="39" customHeight="1">
      <c r="A13" s="93"/>
      <c r="B13" s="93"/>
      <c r="C13" s="63"/>
      <c r="D13" s="63"/>
      <c r="E13" s="63"/>
      <c r="F13" s="63"/>
      <c r="G13" s="63"/>
      <c r="H13" s="63"/>
      <c r="I13" s="63"/>
      <c r="J13" s="6" t="s">
        <v>18</v>
      </c>
      <c r="K13" s="6" t="s">
        <v>19</v>
      </c>
      <c r="L13" s="6" t="s">
        <v>20</v>
      </c>
      <c r="M13" s="63"/>
      <c r="N13" s="8" t="s">
        <v>21</v>
      </c>
      <c r="O13" s="6" t="s">
        <v>18</v>
      </c>
      <c r="P13" s="6" t="s">
        <v>19</v>
      </c>
      <c r="Q13" s="6" t="s">
        <v>22</v>
      </c>
    </row>
    <row r="14" spans="1:17" s="7" customFormat="1" ht="11.25">
      <c r="A14" s="9">
        <v>1</v>
      </c>
      <c r="B14" s="9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0">
        <v>16</v>
      </c>
      <c r="Q14" s="10">
        <v>17</v>
      </c>
    </row>
    <row r="15" spans="1:17" s="14" customFormat="1" ht="13.5" customHeight="1">
      <c r="A15" s="11">
        <v>1</v>
      </c>
      <c r="B15" s="12" t="s">
        <v>23</v>
      </c>
      <c r="C15" s="66" t="s">
        <v>24</v>
      </c>
      <c r="D15" s="67"/>
      <c r="E15" s="13">
        <f aca="true" t="shared" si="0" ref="E15:Q15">SUM(E20,E29,E38,E46,E65,E83)</f>
        <v>31290164</v>
      </c>
      <c r="F15" s="13">
        <f t="shared" si="0"/>
        <v>8761990</v>
      </c>
      <c r="G15" s="13">
        <f t="shared" si="0"/>
        <v>22528174</v>
      </c>
      <c r="H15" s="13">
        <f t="shared" si="0"/>
        <v>13714432</v>
      </c>
      <c r="I15" s="13">
        <f t="shared" si="0"/>
        <v>3871621</v>
      </c>
      <c r="J15" s="13">
        <f t="shared" si="0"/>
        <v>462482</v>
      </c>
      <c r="K15" s="13">
        <f t="shared" si="0"/>
        <v>0</v>
      </c>
      <c r="L15" s="13">
        <f t="shared" si="0"/>
        <v>3409139</v>
      </c>
      <c r="M15" s="13">
        <f t="shared" si="0"/>
        <v>9842811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3">
        <f t="shared" si="0"/>
        <v>9842811</v>
      </c>
    </row>
    <row r="16" spans="1:17" ht="12.75">
      <c r="A16" s="69" t="s">
        <v>25</v>
      </c>
      <c r="B16" s="15" t="s">
        <v>26</v>
      </c>
      <c r="C16" s="78" t="s">
        <v>27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70"/>
      <c r="B17" s="15" t="s">
        <v>28</v>
      </c>
      <c r="C17" s="88" t="s">
        <v>29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0"/>
    </row>
    <row r="18" spans="1:17" ht="12.75">
      <c r="A18" s="70"/>
      <c r="B18" s="15" t="s">
        <v>30</v>
      </c>
      <c r="C18" s="88" t="s">
        <v>31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</row>
    <row r="19" spans="1:18" ht="12.75" customHeight="1">
      <c r="A19" s="70"/>
      <c r="B19" s="15" t="s">
        <v>32</v>
      </c>
      <c r="C19" s="80" t="s">
        <v>33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/>
      <c r="R19" s="16"/>
    </row>
    <row r="20" spans="1:17" ht="11.25">
      <c r="A20" s="70"/>
      <c r="B20" s="15" t="s">
        <v>34</v>
      </c>
      <c r="C20" s="17"/>
      <c r="D20" s="15"/>
      <c r="E20" s="18">
        <f>SUM(F20:G20)</f>
        <v>5053640</v>
      </c>
      <c r="F20" s="18">
        <f>SUM(F21:F22)+16104</f>
        <v>1516091</v>
      </c>
      <c r="G20" s="18">
        <f>SUM(G21:G22)+37576</f>
        <v>3537549</v>
      </c>
      <c r="H20" s="18">
        <f>I20+M20</f>
        <v>1551890</v>
      </c>
      <c r="I20" s="18">
        <f>J20+L20</f>
        <v>465566</v>
      </c>
      <c r="J20" s="18">
        <v>155188</v>
      </c>
      <c r="K20" s="18">
        <v>0</v>
      </c>
      <c r="L20" s="18">
        <v>310378</v>
      </c>
      <c r="M20" s="18">
        <f>Q20</f>
        <v>1086324</v>
      </c>
      <c r="N20" s="18">
        <v>0</v>
      </c>
      <c r="O20" s="18">
        <v>0</v>
      </c>
      <c r="P20" s="18">
        <v>0</v>
      </c>
      <c r="Q20" s="18">
        <v>1086324</v>
      </c>
    </row>
    <row r="21" spans="1:18" ht="11.25" customHeight="1">
      <c r="A21" s="70"/>
      <c r="B21" s="15" t="s">
        <v>35</v>
      </c>
      <c r="C21" s="72">
        <v>23</v>
      </c>
      <c r="D21" s="75" t="s">
        <v>36</v>
      </c>
      <c r="E21" s="18">
        <v>1551890</v>
      </c>
      <c r="F21" s="18">
        <v>465566</v>
      </c>
      <c r="G21" s="18">
        <v>1086324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16"/>
    </row>
    <row r="22" spans="1:17" ht="11.25">
      <c r="A22" s="70"/>
      <c r="B22" s="15" t="s">
        <v>37</v>
      </c>
      <c r="C22" s="73"/>
      <c r="D22" s="76"/>
      <c r="E22" s="18">
        <f>SUM(F22,G22)</f>
        <v>3448070</v>
      </c>
      <c r="F22" s="18">
        <v>1034421</v>
      </c>
      <c r="G22" s="18">
        <v>2413649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7" ht="11.25">
      <c r="A23" s="70"/>
      <c r="B23" s="15" t="s">
        <v>38</v>
      </c>
      <c r="C23" s="73"/>
      <c r="D23" s="76"/>
      <c r="E23" s="18">
        <f>SUM(F23,G23)</f>
        <v>0</v>
      </c>
      <c r="F23" s="18">
        <v>0</v>
      </c>
      <c r="G23" s="18">
        <v>0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1:17" ht="11.25">
      <c r="A24" s="70"/>
      <c r="B24" s="15"/>
      <c r="C24" s="73"/>
      <c r="D24" s="76"/>
      <c r="E24" s="18">
        <f>SUM(F24,G24)</f>
        <v>0</v>
      </c>
      <c r="F24" s="18">
        <v>0</v>
      </c>
      <c r="G24" s="18">
        <v>0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1:17" ht="12.75">
      <c r="A25" s="69" t="s">
        <v>39</v>
      </c>
      <c r="B25" s="15" t="s">
        <v>26</v>
      </c>
      <c r="C25" s="78" t="s">
        <v>27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12.75">
      <c r="A26" s="70"/>
      <c r="B26" s="15" t="s">
        <v>28</v>
      </c>
      <c r="C26" s="88" t="s">
        <v>29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</row>
    <row r="27" spans="1:17" ht="12.75">
      <c r="A27" s="70"/>
      <c r="B27" s="15" t="s">
        <v>30</v>
      </c>
      <c r="C27" s="88" t="s">
        <v>40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0"/>
    </row>
    <row r="28" spans="1:18" ht="12.75" customHeight="1">
      <c r="A28" s="70"/>
      <c r="B28" s="15" t="s">
        <v>32</v>
      </c>
      <c r="C28" s="80" t="s">
        <v>41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16"/>
    </row>
    <row r="29" spans="1:17" ht="11.25">
      <c r="A29" s="70"/>
      <c r="B29" s="15" t="s">
        <v>34</v>
      </c>
      <c r="C29" s="17"/>
      <c r="D29" s="15"/>
      <c r="E29" s="18">
        <f>SUM(F29:G29)</f>
        <v>14431171</v>
      </c>
      <c r="F29" s="18">
        <v>3154654</v>
      </c>
      <c r="G29" s="18">
        <v>11276517</v>
      </c>
      <c r="H29" s="18">
        <f>I29+M29</f>
        <v>5606370</v>
      </c>
      <c r="I29" s="18">
        <f>J29+L29</f>
        <v>1225552</v>
      </c>
      <c r="J29" s="18"/>
      <c r="K29" s="18">
        <v>0</v>
      </c>
      <c r="L29" s="18">
        <v>1225552</v>
      </c>
      <c r="M29" s="18">
        <f>Q29</f>
        <v>4380818</v>
      </c>
      <c r="N29" s="18">
        <v>0</v>
      </c>
      <c r="O29" s="18">
        <v>0</v>
      </c>
      <c r="P29" s="18">
        <v>0</v>
      </c>
      <c r="Q29" s="18">
        <v>4380818</v>
      </c>
    </row>
    <row r="30" spans="1:18" ht="11.25" customHeight="1">
      <c r="A30" s="70"/>
      <c r="B30" s="15" t="s">
        <v>35</v>
      </c>
      <c r="C30" s="72">
        <v>23</v>
      </c>
      <c r="D30" s="75" t="s">
        <v>36</v>
      </c>
      <c r="E30" s="18">
        <v>5606370</v>
      </c>
      <c r="F30" s="18">
        <v>1225552</v>
      </c>
      <c r="G30" s="18">
        <v>4380818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16"/>
    </row>
    <row r="31" spans="1:17" ht="11.25">
      <c r="A31" s="70"/>
      <c r="B31" s="15" t="s">
        <v>37</v>
      </c>
      <c r="C31" s="73"/>
      <c r="D31" s="76"/>
      <c r="E31" s="18">
        <v>6776962</v>
      </c>
      <c r="F31" s="18">
        <v>1481444</v>
      </c>
      <c r="G31" s="18">
        <v>5295518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1.25">
      <c r="A32" s="70"/>
      <c r="B32" s="15" t="s">
        <v>38</v>
      </c>
      <c r="C32" s="73"/>
      <c r="D32" s="76"/>
      <c r="E32" s="18">
        <v>1684029</v>
      </c>
      <c r="F32" s="18">
        <v>368129</v>
      </c>
      <c r="G32" s="18">
        <v>1315900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ht="11.25">
      <c r="A33" s="70"/>
      <c r="B33" s="15"/>
      <c r="C33" s="73"/>
      <c r="D33" s="76"/>
      <c r="E33" s="18"/>
      <c r="F33" s="18"/>
      <c r="G33" s="18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s="7" customFormat="1" ht="12.75">
      <c r="A34" s="69" t="s">
        <v>42</v>
      </c>
      <c r="B34" s="15" t="s">
        <v>26</v>
      </c>
      <c r="C34" s="78" t="s">
        <v>27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7" customFormat="1" ht="15" customHeight="1">
      <c r="A35" s="70"/>
      <c r="B35" s="15" t="s">
        <v>28</v>
      </c>
      <c r="C35" s="88" t="s">
        <v>29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0"/>
    </row>
    <row r="36" spans="1:17" s="7" customFormat="1" ht="11.25" customHeight="1">
      <c r="A36" s="70"/>
      <c r="B36" s="15" t="s">
        <v>30</v>
      </c>
      <c r="C36" s="88" t="s">
        <v>40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90"/>
    </row>
    <row r="37" spans="1:17" s="7" customFormat="1" ht="12.75">
      <c r="A37" s="70"/>
      <c r="B37" s="15" t="s">
        <v>32</v>
      </c>
      <c r="C37" s="88" t="s">
        <v>43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</row>
    <row r="38" spans="1:17" s="7" customFormat="1" ht="11.25">
      <c r="A38" s="70"/>
      <c r="B38" s="15" t="s">
        <v>34</v>
      </c>
      <c r="C38" s="20"/>
      <c r="D38" s="20"/>
      <c r="E38" s="18">
        <v>2107155</v>
      </c>
      <c r="F38" s="18">
        <v>632147</v>
      </c>
      <c r="G38" s="18">
        <v>1475008</v>
      </c>
      <c r="H38" s="18">
        <f>I38+M38</f>
        <v>2107155</v>
      </c>
      <c r="I38" s="18">
        <f>J38+L38</f>
        <v>632147</v>
      </c>
      <c r="J38" s="18"/>
      <c r="K38" s="18">
        <v>0</v>
      </c>
      <c r="L38" s="18">
        <v>632147</v>
      </c>
      <c r="M38" s="18">
        <f>Q38</f>
        <v>1475008</v>
      </c>
      <c r="N38" s="18">
        <v>0</v>
      </c>
      <c r="O38" s="18">
        <v>0</v>
      </c>
      <c r="P38" s="18">
        <v>0</v>
      </c>
      <c r="Q38" s="18">
        <v>1475008</v>
      </c>
    </row>
    <row r="39" spans="1:17" s="7" customFormat="1" ht="11.25" customHeight="1">
      <c r="A39" s="70"/>
      <c r="B39" s="15" t="s">
        <v>35</v>
      </c>
      <c r="C39" s="72">
        <v>23</v>
      </c>
      <c r="D39" s="75" t="s">
        <v>36</v>
      </c>
      <c r="E39" s="18"/>
      <c r="F39" s="18"/>
      <c r="G39" s="18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1:17" s="7" customFormat="1" ht="11.25">
      <c r="A40" s="70"/>
      <c r="B40" s="15"/>
      <c r="C40" s="73"/>
      <c r="D40" s="76"/>
      <c r="E40" s="18"/>
      <c r="F40" s="18"/>
      <c r="G40" s="18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s="7" customFormat="1" ht="11.25">
      <c r="A41" s="70"/>
      <c r="B41" s="15"/>
      <c r="C41" s="73"/>
      <c r="D41" s="76"/>
      <c r="E41" s="18"/>
      <c r="F41" s="18"/>
      <c r="G41" s="18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s="7" customFormat="1" ht="12.75">
      <c r="A42" s="69" t="s">
        <v>44</v>
      </c>
      <c r="B42" s="15" t="s">
        <v>26</v>
      </c>
      <c r="C42" s="78" t="s">
        <v>27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1:17" s="7" customFormat="1" ht="12.75" customHeight="1">
      <c r="A43" s="70"/>
      <c r="B43" s="15" t="s">
        <v>28</v>
      </c>
      <c r="C43" s="80" t="s">
        <v>29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</row>
    <row r="44" spans="1:17" s="7" customFormat="1" ht="12.75" customHeight="1">
      <c r="A44" s="71"/>
      <c r="B44" s="21" t="s">
        <v>30</v>
      </c>
      <c r="C44" s="80" t="s">
        <v>31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2"/>
    </row>
    <row r="45" spans="1:17" s="7" customFormat="1" ht="12.75">
      <c r="A45" s="69" t="s">
        <v>44</v>
      </c>
      <c r="B45" s="21" t="s">
        <v>32</v>
      </c>
      <c r="C45" s="80" t="s">
        <v>45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2"/>
    </row>
    <row r="46" spans="1:17" s="7" customFormat="1" ht="11.25" customHeight="1">
      <c r="A46" s="70"/>
      <c r="B46" s="21" t="s">
        <v>34</v>
      </c>
      <c r="C46" s="20"/>
      <c r="D46" s="20"/>
      <c r="E46" s="18">
        <f>SUM(F46:G46)</f>
        <v>7774273</v>
      </c>
      <c r="F46" s="18">
        <v>2775415</v>
      </c>
      <c r="G46" s="18">
        <v>4998858</v>
      </c>
      <c r="H46" s="18">
        <f>I46+M46</f>
        <v>2582300</v>
      </c>
      <c r="I46" s="18">
        <f>J46+L46</f>
        <v>921881</v>
      </c>
      <c r="J46" s="18">
        <v>307294</v>
      </c>
      <c r="K46" s="18">
        <v>0</v>
      </c>
      <c r="L46" s="18">
        <v>614587</v>
      </c>
      <c r="M46" s="18">
        <f>Q46</f>
        <v>1660419</v>
      </c>
      <c r="N46" s="18">
        <v>0</v>
      </c>
      <c r="O46" s="18">
        <v>0</v>
      </c>
      <c r="P46" s="18">
        <v>0</v>
      </c>
      <c r="Q46" s="18">
        <v>1660419</v>
      </c>
    </row>
    <row r="47" spans="1:17" s="22" customFormat="1" ht="11.25" customHeight="1">
      <c r="A47" s="70"/>
      <c r="B47" s="21" t="s">
        <v>35</v>
      </c>
      <c r="C47" s="72">
        <v>23</v>
      </c>
      <c r="D47" s="75" t="s">
        <v>36</v>
      </c>
      <c r="E47" s="18">
        <f>SUM(F47,G47)</f>
        <v>2582300</v>
      </c>
      <c r="F47" s="18">
        <v>921881</v>
      </c>
      <c r="G47" s="18">
        <v>1660419</v>
      </c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1:17" s="7" customFormat="1" ht="12.75" customHeight="1">
      <c r="A48" s="70"/>
      <c r="B48" s="21" t="s">
        <v>37</v>
      </c>
      <c r="C48" s="73"/>
      <c r="D48" s="76"/>
      <c r="E48" s="18">
        <f>SUM(F48,G48)</f>
        <v>2583524</v>
      </c>
      <c r="F48" s="18">
        <v>922318</v>
      </c>
      <c r="G48" s="18">
        <v>1661206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1:17" s="7" customFormat="1" ht="13.5" customHeight="1">
      <c r="A49" s="70"/>
      <c r="B49" s="21" t="s">
        <v>38</v>
      </c>
      <c r="C49" s="73"/>
      <c r="D49" s="76"/>
      <c r="E49" s="18">
        <f>SUM(F49,G49)</f>
        <v>2548428</v>
      </c>
      <c r="F49" s="18">
        <v>909788</v>
      </c>
      <c r="G49" s="18">
        <v>1638640</v>
      </c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1:17" s="7" customFormat="1" ht="13.5" customHeight="1">
      <c r="A50" s="71"/>
      <c r="B50" s="21"/>
      <c r="C50" s="74"/>
      <c r="D50" s="77"/>
      <c r="E50" s="18"/>
      <c r="F50" s="18"/>
      <c r="G50" s="18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s="14" customFormat="1" ht="12.75" hidden="1">
      <c r="A51" s="70" t="s">
        <v>44</v>
      </c>
      <c r="B51" s="24" t="s">
        <v>26</v>
      </c>
      <c r="C51" s="111" t="s">
        <v>27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s="14" customFormat="1" ht="12.75" hidden="1">
      <c r="A52" s="70"/>
      <c r="B52" s="15" t="s">
        <v>28</v>
      </c>
      <c r="C52" s="88" t="s">
        <v>29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90"/>
    </row>
    <row r="53" spans="1:17" s="14" customFormat="1" ht="12.75" hidden="1">
      <c r="A53" s="70"/>
      <c r="B53" s="15" t="s">
        <v>30</v>
      </c>
      <c r="C53" s="88" t="s">
        <v>31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0"/>
    </row>
    <row r="54" spans="1:17" s="14" customFormat="1" ht="12.75" hidden="1">
      <c r="A54" s="70"/>
      <c r="B54" s="15" t="s">
        <v>32</v>
      </c>
      <c r="C54" s="80" t="s">
        <v>41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2"/>
    </row>
    <row r="55" spans="1:17" ht="11.25" hidden="1">
      <c r="A55" s="70"/>
      <c r="B55" s="15" t="s">
        <v>34</v>
      </c>
      <c r="C55" s="108">
        <v>23</v>
      </c>
      <c r="D55" s="104" t="s">
        <v>36</v>
      </c>
      <c r="E55" s="25">
        <f>SUM(F55:G55)</f>
        <v>0</v>
      </c>
      <c r="F55" s="25">
        <v>0</v>
      </c>
      <c r="G55" s="25">
        <f>SUM(G56:G58)</f>
        <v>0</v>
      </c>
      <c r="H55" s="26">
        <f>SUM(I55,M55)</f>
        <v>0</v>
      </c>
      <c r="I55" s="26">
        <f>J55+K55+L55</f>
        <v>0</v>
      </c>
      <c r="J55" s="26">
        <v>0</v>
      </c>
      <c r="K55" s="26">
        <v>0</v>
      </c>
      <c r="L55" s="26">
        <v>0</v>
      </c>
      <c r="M55" s="26">
        <f>N55+O55+P55+Q55</f>
        <v>0</v>
      </c>
      <c r="N55" s="26">
        <v>0</v>
      </c>
      <c r="O55" s="26"/>
      <c r="P55" s="26">
        <v>0</v>
      </c>
      <c r="Q55" s="26">
        <v>0</v>
      </c>
    </row>
    <row r="56" spans="1:17" ht="11.25" hidden="1">
      <c r="A56" s="70"/>
      <c r="B56" s="21" t="s">
        <v>46</v>
      </c>
      <c r="C56" s="109"/>
      <c r="D56" s="105"/>
      <c r="E56" s="25">
        <f>SUM(F56:G56)</f>
        <v>0</v>
      </c>
      <c r="F56" s="25"/>
      <c r="G56" s="27"/>
      <c r="H56" s="28"/>
      <c r="I56" s="28"/>
      <c r="J56" s="28"/>
      <c r="K56" s="28"/>
      <c r="L56" s="28"/>
      <c r="M56" s="29"/>
      <c r="N56" s="30"/>
      <c r="O56" s="30"/>
      <c r="P56" s="30"/>
      <c r="Q56" s="30"/>
    </row>
    <row r="57" spans="1:17" ht="11.25" hidden="1">
      <c r="A57" s="70"/>
      <c r="B57" s="21" t="s">
        <v>11</v>
      </c>
      <c r="C57" s="109"/>
      <c r="D57" s="105"/>
      <c r="E57" s="25">
        <f>SUM(F57,G57)</f>
        <v>0</v>
      </c>
      <c r="F57" s="25"/>
      <c r="G57" s="27"/>
      <c r="H57" s="31"/>
      <c r="I57" s="31"/>
      <c r="J57" s="31"/>
      <c r="K57" s="31"/>
      <c r="L57" s="31"/>
      <c r="M57" s="32"/>
      <c r="N57" s="33"/>
      <c r="O57" s="33"/>
      <c r="P57" s="33"/>
      <c r="Q57" s="33"/>
    </row>
    <row r="58" spans="1:17" ht="11.25" hidden="1">
      <c r="A58" s="70"/>
      <c r="B58" s="21" t="s">
        <v>37</v>
      </c>
      <c r="C58" s="109"/>
      <c r="D58" s="105"/>
      <c r="E58" s="25">
        <f>SUM(F58,G58)</f>
        <v>0</v>
      </c>
      <c r="F58" s="25">
        <v>0</v>
      </c>
      <c r="G58" s="27">
        <v>0</v>
      </c>
      <c r="H58" s="31"/>
      <c r="I58" s="31"/>
      <c r="J58" s="31"/>
      <c r="K58" s="31"/>
      <c r="L58" s="31"/>
      <c r="M58" s="32"/>
      <c r="N58" s="33"/>
      <c r="O58" s="33"/>
      <c r="P58" s="33"/>
      <c r="Q58" s="33"/>
    </row>
    <row r="59" spans="1:17" ht="11.25" hidden="1">
      <c r="A59" s="70"/>
      <c r="B59" s="21" t="s">
        <v>38</v>
      </c>
      <c r="C59" s="109"/>
      <c r="D59" s="105"/>
      <c r="E59" s="25">
        <f>SUM(F59,G59)</f>
        <v>0</v>
      </c>
      <c r="F59" s="25">
        <v>0</v>
      </c>
      <c r="G59" s="27">
        <v>0</v>
      </c>
      <c r="H59" s="31"/>
      <c r="I59" s="31"/>
      <c r="J59" s="31"/>
      <c r="K59" s="31"/>
      <c r="L59" s="31"/>
      <c r="M59" s="32"/>
      <c r="N59" s="33"/>
      <c r="O59" s="33"/>
      <c r="P59" s="33"/>
      <c r="Q59" s="33"/>
    </row>
    <row r="60" spans="1:17" ht="11.25" hidden="1">
      <c r="A60" s="71"/>
      <c r="B60" s="21" t="s">
        <v>47</v>
      </c>
      <c r="C60" s="110"/>
      <c r="D60" s="106"/>
      <c r="E60" s="25">
        <f>SUM(F60,G60)</f>
        <v>0</v>
      </c>
      <c r="F60" s="25">
        <v>0</v>
      </c>
      <c r="G60" s="27">
        <v>0</v>
      </c>
      <c r="H60" s="34"/>
      <c r="I60" s="34"/>
      <c r="J60" s="34"/>
      <c r="K60" s="34"/>
      <c r="L60" s="34"/>
      <c r="M60" s="35"/>
      <c r="N60" s="36"/>
      <c r="O60" s="36"/>
      <c r="P60" s="36"/>
      <c r="Q60" s="36"/>
    </row>
    <row r="61" spans="1:17" ht="12.75">
      <c r="A61" s="69" t="s">
        <v>48</v>
      </c>
      <c r="B61" s="15" t="s">
        <v>26</v>
      </c>
      <c r="C61" s="78" t="s">
        <v>27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1:17" ht="12.75">
      <c r="A62" s="70"/>
      <c r="B62" s="15" t="s">
        <v>28</v>
      </c>
      <c r="C62" s="88" t="s">
        <v>29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90"/>
    </row>
    <row r="63" spans="1:17" ht="12.75">
      <c r="A63" s="70"/>
      <c r="B63" s="15" t="s">
        <v>30</v>
      </c>
      <c r="C63" s="88" t="s">
        <v>40</v>
      </c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90"/>
    </row>
    <row r="64" spans="1:17" ht="12.75">
      <c r="A64" s="70"/>
      <c r="B64" s="15" t="s">
        <v>32</v>
      </c>
      <c r="C64" s="80" t="s">
        <v>49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2"/>
    </row>
    <row r="65" spans="1:17" ht="11.25" customHeight="1">
      <c r="A65" s="70"/>
      <c r="B65" s="15" t="s">
        <v>34</v>
      </c>
      <c r="D65" s="37"/>
      <c r="E65" s="18">
        <f>SUM(F65:G65)</f>
        <v>1771775</v>
      </c>
      <c r="F65" s="18">
        <f>SUM(F66)</f>
        <v>531533</v>
      </c>
      <c r="G65" s="18">
        <f>SUM(G66)</f>
        <v>1240242</v>
      </c>
      <c r="H65" s="18">
        <f>I65+M65</f>
        <v>1771775</v>
      </c>
      <c r="I65" s="18">
        <f>J65+L65</f>
        <v>531533</v>
      </c>
      <c r="J65" s="18">
        <v>0</v>
      </c>
      <c r="K65" s="18">
        <v>0</v>
      </c>
      <c r="L65" s="18">
        <v>531533</v>
      </c>
      <c r="M65" s="18">
        <f>Q65</f>
        <v>1240242</v>
      </c>
      <c r="N65" s="18">
        <v>0</v>
      </c>
      <c r="O65" s="18">
        <v>0</v>
      </c>
      <c r="P65" s="18">
        <v>0</v>
      </c>
      <c r="Q65" s="18">
        <v>1240242</v>
      </c>
    </row>
    <row r="66" spans="1:17" ht="11.25" customHeight="1">
      <c r="A66" s="70"/>
      <c r="B66" s="21" t="s">
        <v>35</v>
      </c>
      <c r="C66" s="72">
        <v>23</v>
      </c>
      <c r="D66" s="75" t="s">
        <v>36</v>
      </c>
      <c r="E66" s="18">
        <f>SUM(F66:G66)</f>
        <v>1771775</v>
      </c>
      <c r="F66" s="18">
        <f>SUM(I65)</f>
        <v>531533</v>
      </c>
      <c r="G66" s="38">
        <f>SUM(M65)</f>
        <v>1240242</v>
      </c>
      <c r="H66" s="39"/>
      <c r="I66" s="39"/>
      <c r="J66" s="39"/>
      <c r="K66" s="39"/>
      <c r="L66" s="39"/>
      <c r="M66" s="40"/>
      <c r="N66" s="41"/>
      <c r="O66" s="41"/>
      <c r="P66" s="41"/>
      <c r="Q66" s="41"/>
    </row>
    <row r="67" spans="1:17" ht="11.25" customHeight="1">
      <c r="A67" s="70"/>
      <c r="B67" s="21" t="s">
        <v>37</v>
      </c>
      <c r="C67" s="73"/>
      <c r="D67" s="76"/>
      <c r="E67" s="18">
        <v>0</v>
      </c>
      <c r="F67" s="25">
        <v>0</v>
      </c>
      <c r="G67" s="25">
        <v>0</v>
      </c>
      <c r="H67" s="42"/>
      <c r="I67" s="42"/>
      <c r="J67" s="42"/>
      <c r="K67" s="42"/>
      <c r="L67" s="42"/>
      <c r="M67" s="43"/>
      <c r="N67" s="44"/>
      <c r="O67" s="44"/>
      <c r="P67" s="44"/>
      <c r="Q67" s="44"/>
    </row>
    <row r="68" spans="1:17" ht="11.25" customHeight="1">
      <c r="A68" s="70"/>
      <c r="B68" s="21"/>
      <c r="C68" s="73"/>
      <c r="D68" s="76"/>
      <c r="E68" s="18">
        <f>SUM(F68,G68)</f>
        <v>0</v>
      </c>
      <c r="F68" s="18">
        <v>0</v>
      </c>
      <c r="G68" s="38">
        <v>0</v>
      </c>
      <c r="H68" s="42"/>
      <c r="I68" s="42"/>
      <c r="J68" s="42"/>
      <c r="K68" s="42"/>
      <c r="L68" s="42"/>
      <c r="M68" s="43"/>
      <c r="N68" s="44"/>
      <c r="O68" s="44"/>
      <c r="P68" s="44"/>
      <c r="Q68" s="44"/>
    </row>
    <row r="69" spans="1:17" ht="11.25" customHeight="1">
      <c r="A69" s="70"/>
      <c r="B69" s="21"/>
      <c r="C69" s="74"/>
      <c r="D69" s="77"/>
      <c r="E69" s="18">
        <f>SUM(F69,G69)</f>
        <v>0</v>
      </c>
      <c r="F69" s="18">
        <v>0</v>
      </c>
      <c r="G69" s="38">
        <v>0</v>
      </c>
      <c r="H69" s="42"/>
      <c r="I69" s="42"/>
      <c r="J69" s="42"/>
      <c r="K69" s="42"/>
      <c r="L69" s="42"/>
      <c r="M69" s="43"/>
      <c r="N69" s="44"/>
      <c r="O69" s="44"/>
      <c r="P69" s="44"/>
      <c r="Q69" s="44"/>
    </row>
    <row r="70" spans="1:17" ht="12.75" hidden="1">
      <c r="A70" s="69" t="s">
        <v>50</v>
      </c>
      <c r="B70" s="15" t="s">
        <v>26</v>
      </c>
      <c r="C70" s="78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1:17" ht="12.75" hidden="1">
      <c r="A71" s="70"/>
      <c r="B71" s="15" t="s">
        <v>28</v>
      </c>
      <c r="C71" s="88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90"/>
    </row>
    <row r="72" spans="1:17" ht="12.75" hidden="1">
      <c r="A72" s="70"/>
      <c r="B72" s="15" t="s">
        <v>30</v>
      </c>
      <c r="C72" s="88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90"/>
    </row>
    <row r="73" spans="1:17" ht="12.75" hidden="1">
      <c r="A73" s="70"/>
      <c r="B73" s="15" t="s">
        <v>32</v>
      </c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2"/>
    </row>
    <row r="74" spans="1:17" ht="11.25" hidden="1">
      <c r="A74" s="70"/>
      <c r="B74" s="15" t="s">
        <v>34</v>
      </c>
      <c r="C74" s="45"/>
      <c r="D74" s="46"/>
      <c r="E74" s="18"/>
      <c r="F74" s="18"/>
      <c r="G74" s="18"/>
      <c r="H74" s="18"/>
      <c r="I74" s="18"/>
      <c r="J74" s="18"/>
      <c r="K74" s="18"/>
      <c r="L74" s="18"/>
      <c r="M74" s="18"/>
      <c r="N74" s="18">
        <v>0</v>
      </c>
      <c r="O74" s="18"/>
      <c r="P74" s="18">
        <v>0</v>
      </c>
      <c r="Q74" s="18">
        <v>0</v>
      </c>
    </row>
    <row r="75" spans="1:17" ht="11.25" hidden="1">
      <c r="A75" s="70"/>
      <c r="B75" s="21" t="s">
        <v>46</v>
      </c>
      <c r="C75" s="72">
        <v>57</v>
      </c>
      <c r="D75" s="75" t="s">
        <v>51</v>
      </c>
      <c r="E75" s="18"/>
      <c r="F75" s="18"/>
      <c r="G75" s="38"/>
      <c r="H75" s="39"/>
      <c r="I75" s="39"/>
      <c r="J75" s="39"/>
      <c r="K75" s="39"/>
      <c r="L75" s="39"/>
      <c r="M75" s="40"/>
      <c r="N75" s="41"/>
      <c r="O75" s="41"/>
      <c r="P75" s="41"/>
      <c r="Q75" s="41"/>
    </row>
    <row r="76" spans="1:17" ht="11.25" hidden="1">
      <c r="A76" s="70"/>
      <c r="B76" s="21" t="s">
        <v>11</v>
      </c>
      <c r="C76" s="95"/>
      <c r="D76" s="76"/>
      <c r="E76" s="18"/>
      <c r="F76" s="18"/>
      <c r="G76" s="38"/>
      <c r="H76" s="42"/>
      <c r="I76" s="42"/>
      <c r="J76" s="42"/>
      <c r="K76" s="42"/>
      <c r="L76" s="42"/>
      <c r="M76" s="43"/>
      <c r="N76" s="44"/>
      <c r="O76" s="44"/>
      <c r="P76" s="44"/>
      <c r="Q76" s="44"/>
    </row>
    <row r="77" spans="1:17" ht="11.25" hidden="1">
      <c r="A77" s="70"/>
      <c r="B77" s="21" t="s">
        <v>37</v>
      </c>
      <c r="C77" s="95"/>
      <c r="D77" s="76"/>
      <c r="E77" s="18"/>
      <c r="F77" s="18"/>
      <c r="G77" s="38"/>
      <c r="H77" s="42"/>
      <c r="I77" s="42"/>
      <c r="J77" s="42"/>
      <c r="K77" s="42"/>
      <c r="L77" s="42"/>
      <c r="M77" s="43"/>
      <c r="N77" s="44"/>
      <c r="O77" s="44"/>
      <c r="P77" s="44"/>
      <c r="Q77" s="44"/>
    </row>
    <row r="78" spans="1:17" ht="11.25" hidden="1">
      <c r="A78" s="71"/>
      <c r="B78" s="21" t="s">
        <v>38</v>
      </c>
      <c r="C78" s="96"/>
      <c r="D78" s="76"/>
      <c r="E78" s="18">
        <f>SUM(F78,G78)</f>
        <v>0</v>
      </c>
      <c r="F78" s="18">
        <v>0</v>
      </c>
      <c r="G78" s="38">
        <v>0</v>
      </c>
      <c r="H78" s="42"/>
      <c r="I78" s="42"/>
      <c r="J78" s="42"/>
      <c r="K78" s="42"/>
      <c r="L78" s="42"/>
      <c r="M78" s="43"/>
      <c r="N78" s="44"/>
      <c r="O78" s="44"/>
      <c r="P78" s="44"/>
      <c r="Q78" s="44"/>
    </row>
    <row r="79" spans="1:17" ht="12.75">
      <c r="A79" s="69" t="s">
        <v>50</v>
      </c>
      <c r="B79" s="15" t="s">
        <v>26</v>
      </c>
      <c r="C79" s="78" t="s">
        <v>27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1:17" ht="12.75">
      <c r="A80" s="70"/>
      <c r="B80" s="15" t="s">
        <v>28</v>
      </c>
      <c r="C80" s="88" t="s">
        <v>52</v>
      </c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90"/>
    </row>
    <row r="81" spans="1:17" ht="12.75">
      <c r="A81" s="70"/>
      <c r="B81" s="15" t="s">
        <v>30</v>
      </c>
      <c r="C81" s="88" t="s">
        <v>53</v>
      </c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90"/>
    </row>
    <row r="82" spans="1:17" ht="12.75">
      <c r="A82" s="70"/>
      <c r="B82" s="15" t="s">
        <v>32</v>
      </c>
      <c r="C82" s="80" t="s">
        <v>54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2"/>
    </row>
    <row r="83" spans="1:17" ht="12.75" customHeight="1">
      <c r="A83" s="70"/>
      <c r="B83" s="15" t="s">
        <v>34</v>
      </c>
      <c r="C83" s="45"/>
      <c r="D83" s="46"/>
      <c r="E83" s="18">
        <v>152150</v>
      </c>
      <c r="F83" s="18">
        <v>152150</v>
      </c>
      <c r="G83" s="18"/>
      <c r="H83" s="18">
        <f>I83+M83</f>
        <v>94942</v>
      </c>
      <c r="I83" s="18">
        <f>J83+L83</f>
        <v>94942</v>
      </c>
      <c r="J83" s="18">
        <v>0</v>
      </c>
      <c r="K83" s="18">
        <v>0</v>
      </c>
      <c r="L83" s="18">
        <v>94942</v>
      </c>
      <c r="M83" s="18">
        <f>Q83</f>
        <v>0</v>
      </c>
      <c r="N83" s="18">
        <v>0</v>
      </c>
      <c r="O83" s="18">
        <v>0</v>
      </c>
      <c r="P83" s="18">
        <v>0</v>
      </c>
      <c r="Q83" s="18">
        <v>0</v>
      </c>
    </row>
    <row r="84" spans="1:17" ht="11.25" customHeight="1">
      <c r="A84" s="70"/>
      <c r="B84" s="21" t="s">
        <v>35</v>
      </c>
      <c r="C84" s="72">
        <v>57</v>
      </c>
      <c r="D84" s="75" t="s">
        <v>51</v>
      </c>
      <c r="E84" s="18">
        <v>94942</v>
      </c>
      <c r="F84" s="18">
        <v>94942</v>
      </c>
      <c r="G84" s="38"/>
      <c r="H84" s="39"/>
      <c r="I84" s="39"/>
      <c r="J84" s="39"/>
      <c r="K84" s="39"/>
      <c r="L84" s="39"/>
      <c r="M84" s="40"/>
      <c r="N84" s="41"/>
      <c r="O84" s="41"/>
      <c r="P84" s="41"/>
      <c r="Q84" s="41"/>
    </row>
    <row r="85" spans="1:17" ht="11.25">
      <c r="A85" s="70"/>
      <c r="B85" s="21" t="s">
        <v>37</v>
      </c>
      <c r="C85" s="73"/>
      <c r="D85" s="95"/>
      <c r="E85" s="18">
        <v>35330</v>
      </c>
      <c r="F85" s="25">
        <v>35330</v>
      </c>
      <c r="G85" s="25">
        <v>0</v>
      </c>
      <c r="H85" s="42"/>
      <c r="I85" s="42"/>
      <c r="J85" s="42"/>
      <c r="K85" s="42"/>
      <c r="L85" s="42"/>
      <c r="M85" s="43"/>
      <c r="N85" s="44"/>
      <c r="O85" s="44"/>
      <c r="P85" s="44"/>
      <c r="Q85" s="44"/>
    </row>
    <row r="86" spans="1:17" ht="11.25">
      <c r="A86" s="70"/>
      <c r="B86" s="21"/>
      <c r="C86" s="73"/>
      <c r="D86" s="95"/>
      <c r="E86" s="18">
        <f>SUM(F86,G86)</f>
        <v>0</v>
      </c>
      <c r="F86" s="18">
        <v>0</v>
      </c>
      <c r="G86" s="38">
        <v>0</v>
      </c>
      <c r="H86" s="42"/>
      <c r="I86" s="42"/>
      <c r="J86" s="42"/>
      <c r="K86" s="42"/>
      <c r="L86" s="42"/>
      <c r="M86" s="43"/>
      <c r="N86" s="44"/>
      <c r="O86" s="44"/>
      <c r="P86" s="44"/>
      <c r="Q86" s="44"/>
    </row>
    <row r="87" spans="1:17" ht="11.25">
      <c r="A87" s="71"/>
      <c r="B87" s="21"/>
      <c r="C87" s="74"/>
      <c r="D87" s="96"/>
      <c r="E87" s="18">
        <f>SUM(F87,G87)</f>
        <v>0</v>
      </c>
      <c r="F87" s="18">
        <v>0</v>
      </c>
      <c r="G87" s="38">
        <v>0</v>
      </c>
      <c r="H87" s="42"/>
      <c r="I87" s="42"/>
      <c r="J87" s="42"/>
      <c r="K87" s="42"/>
      <c r="L87" s="42"/>
      <c r="M87" s="43"/>
      <c r="N87" s="44"/>
      <c r="O87" s="44"/>
      <c r="P87" s="44"/>
      <c r="Q87" s="44"/>
    </row>
    <row r="88" spans="1:17" s="7" customFormat="1" ht="12.75" hidden="1">
      <c r="A88" s="69" t="s">
        <v>55</v>
      </c>
      <c r="B88" s="15" t="s">
        <v>26</v>
      </c>
      <c r="C88" s="78" t="s">
        <v>27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1:17" s="7" customFormat="1" ht="12.75" hidden="1">
      <c r="A89" s="70"/>
      <c r="B89" s="15" t="s">
        <v>28</v>
      </c>
      <c r="C89" s="80" t="s">
        <v>56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2"/>
    </row>
    <row r="90" spans="1:17" s="7" customFormat="1" ht="12.75" hidden="1">
      <c r="A90" s="70"/>
      <c r="B90" s="15" t="s">
        <v>30</v>
      </c>
      <c r="C90" s="88" t="s">
        <v>57</v>
      </c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90"/>
    </row>
    <row r="91" spans="1:17" s="7" customFormat="1" ht="12.75" hidden="1">
      <c r="A91" s="71"/>
      <c r="B91" s="15" t="s">
        <v>32</v>
      </c>
      <c r="C91" s="80" t="s">
        <v>58</v>
      </c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2"/>
    </row>
    <row r="92" spans="1:17" s="7" customFormat="1" ht="11.25" hidden="1">
      <c r="A92" s="69" t="s">
        <v>55</v>
      </c>
      <c r="B92" s="15" t="s">
        <v>34</v>
      </c>
      <c r="C92" s="45"/>
      <c r="D92" s="46"/>
      <c r="E92" s="18">
        <f>SUM(F92:G92)</f>
        <v>0</v>
      </c>
      <c r="F92" s="18">
        <f>SUM(F93:F95)</f>
        <v>0</v>
      </c>
      <c r="G92" s="18">
        <f>SUM(G93:G95)</f>
        <v>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s="7" customFormat="1" ht="11.25" hidden="1">
      <c r="A93" s="70"/>
      <c r="B93" s="21" t="s">
        <v>46</v>
      </c>
      <c r="C93" s="72">
        <v>75</v>
      </c>
      <c r="D93" s="75" t="s">
        <v>59</v>
      </c>
      <c r="E93" s="18"/>
      <c r="F93" s="18"/>
      <c r="G93" s="38"/>
      <c r="H93" s="39"/>
      <c r="I93" s="39"/>
      <c r="J93" s="39"/>
      <c r="K93" s="39"/>
      <c r="L93" s="39"/>
      <c r="M93" s="40"/>
      <c r="N93" s="41"/>
      <c r="O93" s="41"/>
      <c r="P93" s="41"/>
      <c r="Q93" s="41"/>
    </row>
    <row r="94" spans="1:17" s="7" customFormat="1" ht="11.25" hidden="1">
      <c r="A94" s="70"/>
      <c r="B94" s="21" t="s">
        <v>11</v>
      </c>
      <c r="C94" s="73"/>
      <c r="D94" s="76"/>
      <c r="E94" s="18"/>
      <c r="F94" s="18"/>
      <c r="G94" s="38"/>
      <c r="H94" s="42"/>
      <c r="I94" s="42"/>
      <c r="J94" s="42"/>
      <c r="K94" s="42"/>
      <c r="L94" s="42"/>
      <c r="M94" s="43"/>
      <c r="N94" s="44"/>
      <c r="O94" s="44"/>
      <c r="P94" s="44"/>
      <c r="Q94" s="44"/>
    </row>
    <row r="95" spans="1:17" s="7" customFormat="1" ht="11.25" hidden="1">
      <c r="A95" s="70"/>
      <c r="B95" s="21" t="s">
        <v>37</v>
      </c>
      <c r="C95" s="73"/>
      <c r="D95" s="76"/>
      <c r="E95" s="18">
        <f>SUM(F95,G95)</f>
        <v>0</v>
      </c>
      <c r="F95" s="18"/>
      <c r="G95" s="38">
        <v>0</v>
      </c>
      <c r="H95" s="42"/>
      <c r="I95" s="42"/>
      <c r="J95" s="42"/>
      <c r="K95" s="42"/>
      <c r="L95" s="42"/>
      <c r="M95" s="43"/>
      <c r="N95" s="44"/>
      <c r="O95" s="44"/>
      <c r="P95" s="44"/>
      <c r="Q95" s="44"/>
    </row>
    <row r="96" spans="1:17" s="7" customFormat="1" ht="11.25" hidden="1">
      <c r="A96" s="71"/>
      <c r="B96" s="21" t="s">
        <v>38</v>
      </c>
      <c r="C96" s="74"/>
      <c r="D96" s="77"/>
      <c r="E96" s="18">
        <f>SUM(F96,G96)</f>
        <v>0</v>
      </c>
      <c r="F96" s="18">
        <v>0</v>
      </c>
      <c r="G96" s="38">
        <v>0</v>
      </c>
      <c r="H96" s="47"/>
      <c r="I96" s="47"/>
      <c r="J96" s="47"/>
      <c r="K96" s="47"/>
      <c r="L96" s="47"/>
      <c r="M96" s="48"/>
      <c r="N96" s="49"/>
      <c r="O96" s="49"/>
      <c r="P96" s="49"/>
      <c r="Q96" s="49"/>
    </row>
    <row r="97" spans="1:17" ht="12.75" hidden="1">
      <c r="A97" s="69" t="s">
        <v>60</v>
      </c>
      <c r="B97" s="15" t="s">
        <v>26</v>
      </c>
      <c r="C97" s="78" t="s">
        <v>61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1:17" ht="12.75" hidden="1">
      <c r="A98" s="70"/>
      <c r="B98" s="15" t="s">
        <v>28</v>
      </c>
      <c r="C98" s="88" t="s">
        <v>62</v>
      </c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90"/>
    </row>
    <row r="99" spans="1:17" ht="12.75" hidden="1">
      <c r="A99" s="70"/>
      <c r="B99" s="15" t="s">
        <v>30</v>
      </c>
      <c r="C99" s="88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90"/>
    </row>
    <row r="100" spans="1:17" ht="12.75" hidden="1">
      <c r="A100" s="70"/>
      <c r="B100" s="15" t="s">
        <v>32</v>
      </c>
      <c r="C100" s="80" t="s">
        <v>63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2"/>
    </row>
    <row r="101" spans="1:17" ht="11.25" hidden="1">
      <c r="A101" s="70"/>
      <c r="B101" s="15" t="s">
        <v>34</v>
      </c>
      <c r="C101" s="50"/>
      <c r="D101" s="46"/>
      <c r="E101" s="18">
        <f>SUM(F101:G101)</f>
        <v>0</v>
      </c>
      <c r="F101" s="18">
        <f>SUM(F102:F103)</f>
        <v>0</v>
      </c>
      <c r="G101" s="18">
        <f>SUM(G102:G104)</f>
        <v>0</v>
      </c>
      <c r="H101" s="18">
        <f>SUM(I101,M101)</f>
        <v>0</v>
      </c>
      <c r="I101" s="18">
        <f>J101+K101+L101</f>
        <v>0</v>
      </c>
      <c r="J101" s="18">
        <v>0</v>
      </c>
      <c r="K101" s="18">
        <v>0</v>
      </c>
      <c r="L101" s="18">
        <v>0</v>
      </c>
      <c r="M101" s="18">
        <f>N101+O101+P101+Q101</f>
        <v>0</v>
      </c>
      <c r="N101" s="18">
        <v>0</v>
      </c>
      <c r="O101" s="18"/>
      <c r="P101" s="18">
        <v>0</v>
      </c>
      <c r="Q101" s="18">
        <v>0</v>
      </c>
    </row>
    <row r="102" spans="1:17" ht="11.25" hidden="1">
      <c r="A102" s="70"/>
      <c r="B102" s="21" t="s">
        <v>46</v>
      </c>
      <c r="C102" s="64"/>
      <c r="D102" s="75" t="s">
        <v>64</v>
      </c>
      <c r="E102" s="18">
        <f>SUM(F102:G102)</f>
        <v>0</v>
      </c>
      <c r="F102" s="18">
        <f>SUM(I101)</f>
        <v>0</v>
      </c>
      <c r="G102" s="38">
        <f>SUM(M101)</f>
        <v>0</v>
      </c>
      <c r="H102" s="39"/>
      <c r="I102" s="39"/>
      <c r="J102" s="39"/>
      <c r="K102" s="39"/>
      <c r="L102" s="39"/>
      <c r="M102" s="40"/>
      <c r="N102" s="41"/>
      <c r="O102" s="41"/>
      <c r="P102" s="44"/>
      <c r="Q102" s="44"/>
    </row>
    <row r="103" spans="1:17" ht="11.25" hidden="1">
      <c r="A103" s="70"/>
      <c r="B103" s="21" t="s">
        <v>11</v>
      </c>
      <c r="C103" s="65"/>
      <c r="D103" s="76"/>
      <c r="E103" s="18">
        <f>SUM(F103,G103)</f>
        <v>0</v>
      </c>
      <c r="F103" s="18">
        <v>0</v>
      </c>
      <c r="G103" s="38">
        <v>0</v>
      </c>
      <c r="H103" s="42"/>
      <c r="I103" s="42"/>
      <c r="J103" s="42"/>
      <c r="K103" s="42"/>
      <c r="L103" s="42"/>
      <c r="M103" s="43"/>
      <c r="N103" s="44"/>
      <c r="O103" s="44"/>
      <c r="P103" s="44"/>
      <c r="Q103" s="44"/>
    </row>
    <row r="104" spans="1:17" ht="11.25" hidden="1">
      <c r="A104" s="70"/>
      <c r="B104" s="21" t="s">
        <v>37</v>
      </c>
      <c r="C104" s="65"/>
      <c r="D104" s="76"/>
      <c r="E104" s="18">
        <f>SUM(F104,G104)</f>
        <v>0</v>
      </c>
      <c r="F104" s="18">
        <v>0</v>
      </c>
      <c r="G104" s="38">
        <v>0</v>
      </c>
      <c r="H104" s="42"/>
      <c r="I104" s="42"/>
      <c r="J104" s="42"/>
      <c r="K104" s="42"/>
      <c r="L104" s="42"/>
      <c r="M104" s="43"/>
      <c r="N104" s="44"/>
      <c r="O104" s="44"/>
      <c r="P104" s="44"/>
      <c r="Q104" s="44"/>
    </row>
    <row r="105" spans="1:17" ht="11.25" hidden="1">
      <c r="A105" s="70"/>
      <c r="B105" s="21" t="s">
        <v>38</v>
      </c>
      <c r="C105" s="65"/>
      <c r="D105" s="76"/>
      <c r="E105" s="18">
        <f>SUM(F105,G105)</f>
        <v>0</v>
      </c>
      <c r="F105" s="18">
        <v>0</v>
      </c>
      <c r="G105" s="38">
        <v>0</v>
      </c>
      <c r="H105" s="42"/>
      <c r="I105" s="42"/>
      <c r="J105" s="42"/>
      <c r="K105" s="42"/>
      <c r="L105" s="42"/>
      <c r="M105" s="43"/>
      <c r="N105" s="44"/>
      <c r="O105" s="44"/>
      <c r="P105" s="44"/>
      <c r="Q105" s="44"/>
    </row>
    <row r="106" spans="1:17" ht="11.25" hidden="1">
      <c r="A106" s="71"/>
      <c r="B106" s="21" t="s">
        <v>47</v>
      </c>
      <c r="C106" s="94"/>
      <c r="D106" s="77"/>
      <c r="E106" s="18">
        <f>SUM(F106,G106)</f>
        <v>0</v>
      </c>
      <c r="F106" s="18">
        <v>0</v>
      </c>
      <c r="G106" s="38">
        <v>0</v>
      </c>
      <c r="H106" s="47"/>
      <c r="I106" s="47"/>
      <c r="J106" s="47"/>
      <c r="K106" s="47"/>
      <c r="L106" s="47"/>
      <c r="M106" s="48"/>
      <c r="N106" s="49"/>
      <c r="O106" s="49"/>
      <c r="P106" s="49"/>
      <c r="Q106" s="49"/>
    </row>
    <row r="107" spans="1:17" ht="12.75" customHeight="1">
      <c r="A107" s="11">
        <v>2</v>
      </c>
      <c r="B107" s="12" t="s">
        <v>65</v>
      </c>
      <c r="C107" s="97" t="s">
        <v>24</v>
      </c>
      <c r="D107" s="97"/>
      <c r="E107" s="13">
        <f aca="true" t="shared" si="1" ref="E107:Q107">SUM(E112,E121,E130,E150,E179,E199,E209,E217)</f>
        <v>1699971</v>
      </c>
      <c r="F107" s="13">
        <f t="shared" si="1"/>
        <v>260245</v>
      </c>
      <c r="G107" s="13">
        <f t="shared" si="1"/>
        <v>1439726</v>
      </c>
      <c r="H107" s="13">
        <f t="shared" si="1"/>
        <v>636641</v>
      </c>
      <c r="I107" s="13">
        <f t="shared" si="1"/>
        <v>104695</v>
      </c>
      <c r="J107" s="13">
        <f t="shared" si="1"/>
        <v>0</v>
      </c>
      <c r="K107" s="13">
        <f t="shared" si="1"/>
        <v>0</v>
      </c>
      <c r="L107" s="13">
        <f t="shared" si="1"/>
        <v>104695</v>
      </c>
      <c r="M107" s="13">
        <f t="shared" si="1"/>
        <v>379830</v>
      </c>
      <c r="N107" s="13">
        <f t="shared" si="1"/>
        <v>152116</v>
      </c>
      <c r="O107" s="13">
        <f t="shared" si="1"/>
        <v>0</v>
      </c>
      <c r="P107" s="13">
        <f t="shared" si="1"/>
        <v>0</v>
      </c>
      <c r="Q107" s="13">
        <f t="shared" si="1"/>
        <v>531946</v>
      </c>
    </row>
    <row r="108" spans="1:17" ht="11.25">
      <c r="A108" s="69" t="s">
        <v>66</v>
      </c>
      <c r="B108" s="15" t="s">
        <v>26</v>
      </c>
      <c r="C108" s="80" t="s">
        <v>67</v>
      </c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9"/>
    </row>
    <row r="109" spans="1:17" ht="11.25">
      <c r="A109" s="70"/>
      <c r="B109" s="21" t="s">
        <v>28</v>
      </c>
      <c r="C109" s="80" t="s">
        <v>68</v>
      </c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9"/>
    </row>
    <row r="110" spans="1:17" ht="9.75" customHeight="1">
      <c r="A110" s="70"/>
      <c r="B110" s="21" t="s">
        <v>30</v>
      </c>
      <c r="C110" s="80" t="s">
        <v>69</v>
      </c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9"/>
    </row>
    <row r="111" spans="1:17" ht="11.25">
      <c r="A111" s="70"/>
      <c r="B111" s="21" t="s">
        <v>32</v>
      </c>
      <c r="C111" s="80" t="s">
        <v>70</v>
      </c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9"/>
    </row>
    <row r="112" spans="1:17" ht="11.25">
      <c r="A112" s="70"/>
      <c r="B112" s="21" t="s">
        <v>34</v>
      </c>
      <c r="C112" s="50"/>
      <c r="D112" s="46"/>
      <c r="E112" s="18">
        <v>153517</v>
      </c>
      <c r="F112" s="18">
        <v>23028</v>
      </c>
      <c r="G112" s="18">
        <v>130489</v>
      </c>
      <c r="H112" s="18">
        <f>N112+I112</f>
        <v>135307</v>
      </c>
      <c r="I112" s="18">
        <f>SUM(F113)</f>
        <v>20296</v>
      </c>
      <c r="J112" s="18"/>
      <c r="K112" s="18"/>
      <c r="L112" s="18">
        <v>20296</v>
      </c>
      <c r="M112" s="18">
        <v>0</v>
      </c>
      <c r="N112" s="18">
        <f>Q112</f>
        <v>115011</v>
      </c>
      <c r="O112" s="18"/>
      <c r="P112" s="18"/>
      <c r="Q112" s="18">
        <v>115011</v>
      </c>
    </row>
    <row r="113" spans="1:17" ht="12.75" customHeight="1">
      <c r="A113" s="70"/>
      <c r="B113" s="21" t="s">
        <v>35</v>
      </c>
      <c r="C113" s="64"/>
      <c r="D113" s="75" t="s">
        <v>71</v>
      </c>
      <c r="E113" s="18">
        <v>135307</v>
      </c>
      <c r="F113" s="18">
        <v>20296</v>
      </c>
      <c r="G113" s="38">
        <v>115011</v>
      </c>
      <c r="H113" s="52"/>
      <c r="I113" s="52"/>
      <c r="J113" s="52"/>
      <c r="K113" s="52"/>
      <c r="L113" s="52"/>
      <c r="M113" s="53"/>
      <c r="N113" s="54"/>
      <c r="O113" s="54"/>
      <c r="P113" s="49"/>
      <c r="Q113" s="49"/>
    </row>
    <row r="114" spans="1:17" ht="11.25" customHeight="1">
      <c r="A114" s="70"/>
      <c r="B114" s="21" t="s">
        <v>37</v>
      </c>
      <c r="C114" s="65"/>
      <c r="D114" s="76"/>
      <c r="E114" s="18">
        <v>0</v>
      </c>
      <c r="F114" s="18">
        <v>0</v>
      </c>
      <c r="G114" s="38">
        <v>0</v>
      </c>
      <c r="H114" s="39"/>
      <c r="I114" s="39"/>
      <c r="J114" s="39"/>
      <c r="K114" s="39"/>
      <c r="L114" s="39"/>
      <c r="M114" s="40"/>
      <c r="N114" s="41"/>
      <c r="O114" s="41"/>
      <c r="P114" s="41"/>
      <c r="Q114" s="41"/>
    </row>
    <row r="115" spans="1:17" ht="11.25">
      <c r="A115" s="70"/>
      <c r="B115" s="21"/>
      <c r="C115" s="65"/>
      <c r="D115" s="76"/>
      <c r="E115" s="18">
        <v>0</v>
      </c>
      <c r="F115" s="18">
        <v>0</v>
      </c>
      <c r="G115" s="38">
        <v>0</v>
      </c>
      <c r="H115" s="42"/>
      <c r="I115" s="42"/>
      <c r="J115" s="42"/>
      <c r="K115" s="42"/>
      <c r="L115" s="42"/>
      <c r="M115" s="43"/>
      <c r="N115" s="44"/>
      <c r="O115" s="44"/>
      <c r="P115" s="44"/>
      <c r="Q115" s="44"/>
    </row>
    <row r="116" spans="1:17" ht="11.25">
      <c r="A116" s="71"/>
      <c r="B116" s="21"/>
      <c r="C116" s="94"/>
      <c r="D116" s="77"/>
      <c r="E116" s="18">
        <f>SUM(F116,G116)</f>
        <v>0</v>
      </c>
      <c r="F116" s="18">
        <v>0</v>
      </c>
      <c r="G116" s="38">
        <v>0</v>
      </c>
      <c r="H116" s="47"/>
      <c r="I116" s="47"/>
      <c r="J116" s="47"/>
      <c r="K116" s="47"/>
      <c r="L116" s="47"/>
      <c r="M116" s="48"/>
      <c r="N116" s="49"/>
      <c r="O116" s="49"/>
      <c r="P116" s="49"/>
      <c r="Q116" s="49"/>
    </row>
    <row r="117" spans="1:17" ht="12.75" customHeight="1">
      <c r="A117" s="69" t="s">
        <v>72</v>
      </c>
      <c r="B117" s="15" t="s">
        <v>26</v>
      </c>
      <c r="C117" s="80" t="s">
        <v>61</v>
      </c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9"/>
    </row>
    <row r="118" spans="1:17" ht="11.25">
      <c r="A118" s="70"/>
      <c r="B118" s="21" t="s">
        <v>28</v>
      </c>
      <c r="C118" s="80" t="s">
        <v>62</v>
      </c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9"/>
    </row>
    <row r="119" spans="1:17" ht="12" customHeight="1">
      <c r="A119" s="70"/>
      <c r="B119" s="21" t="s">
        <v>30</v>
      </c>
      <c r="C119" s="80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9"/>
    </row>
    <row r="120" spans="1:17" ht="12.75" customHeight="1">
      <c r="A120" s="70"/>
      <c r="B120" s="21" t="s">
        <v>32</v>
      </c>
      <c r="C120" s="80" t="s">
        <v>63</v>
      </c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9"/>
    </row>
    <row r="121" spans="1:17" ht="12.75" customHeight="1">
      <c r="A121" s="70"/>
      <c r="B121" s="21" t="s">
        <v>34</v>
      </c>
      <c r="C121" s="50"/>
      <c r="D121" s="46"/>
      <c r="E121" s="18">
        <v>97010</v>
      </c>
      <c r="F121" s="18">
        <v>97010</v>
      </c>
      <c r="G121" s="18">
        <v>0</v>
      </c>
      <c r="H121" s="18">
        <f>SUM(L121)</f>
        <v>41423</v>
      </c>
      <c r="I121" s="18">
        <v>41423</v>
      </c>
      <c r="J121" s="18"/>
      <c r="K121" s="18"/>
      <c r="L121" s="18">
        <v>41423</v>
      </c>
      <c r="M121" s="18">
        <v>0</v>
      </c>
      <c r="N121" s="18"/>
      <c r="O121" s="18"/>
      <c r="P121" s="18"/>
      <c r="Q121" s="18">
        <v>0</v>
      </c>
    </row>
    <row r="122" spans="1:17" ht="12.75" customHeight="1">
      <c r="A122" s="70"/>
      <c r="B122" s="21" t="s">
        <v>35</v>
      </c>
      <c r="C122" s="64"/>
      <c r="D122" s="75" t="s">
        <v>64</v>
      </c>
      <c r="E122" s="18">
        <f>SUM(F122:G122)</f>
        <v>41423</v>
      </c>
      <c r="F122" s="18">
        <f>SUM(L121)</f>
        <v>41423</v>
      </c>
      <c r="G122" s="38">
        <f>SUM(Q121)</f>
        <v>0</v>
      </c>
      <c r="H122" s="52"/>
      <c r="I122" s="52"/>
      <c r="J122" s="52"/>
      <c r="K122" s="52"/>
      <c r="L122" s="52"/>
      <c r="M122" s="53"/>
      <c r="N122" s="54"/>
      <c r="O122" s="54"/>
      <c r="P122" s="49"/>
      <c r="Q122" s="49"/>
    </row>
    <row r="123" spans="1:17" ht="11.25" customHeight="1">
      <c r="A123" s="70"/>
      <c r="B123" s="21" t="s">
        <v>37</v>
      </c>
      <c r="C123" s="65"/>
      <c r="D123" s="76"/>
      <c r="E123" s="18">
        <v>15066</v>
      </c>
      <c r="F123" s="18">
        <v>15066</v>
      </c>
      <c r="G123" s="38">
        <v>0</v>
      </c>
      <c r="H123" s="39"/>
      <c r="I123" s="39"/>
      <c r="J123" s="39"/>
      <c r="K123" s="39"/>
      <c r="L123" s="39"/>
      <c r="M123" s="40"/>
      <c r="N123" s="41"/>
      <c r="O123" s="41"/>
      <c r="P123" s="41"/>
      <c r="Q123" s="41"/>
    </row>
    <row r="124" spans="1:17" ht="11.25" customHeight="1">
      <c r="A124" s="70"/>
      <c r="B124" s="21"/>
      <c r="C124" s="65"/>
      <c r="D124" s="76"/>
      <c r="E124" s="18"/>
      <c r="F124" s="18"/>
      <c r="G124" s="38"/>
      <c r="H124" s="42"/>
      <c r="I124" s="42"/>
      <c r="J124" s="42"/>
      <c r="K124" s="42"/>
      <c r="L124" s="42"/>
      <c r="M124" s="43"/>
      <c r="N124" s="44"/>
      <c r="O124" s="44"/>
      <c r="P124" s="44"/>
      <c r="Q124" s="44"/>
    </row>
    <row r="125" spans="1:17" ht="11.25" customHeight="1">
      <c r="A125" s="70"/>
      <c r="B125" s="21"/>
      <c r="C125" s="94"/>
      <c r="D125" s="77"/>
      <c r="E125" s="18">
        <f>SUM(F125,G125)</f>
        <v>0</v>
      </c>
      <c r="F125" s="18">
        <v>0</v>
      </c>
      <c r="G125" s="38">
        <v>0</v>
      </c>
      <c r="H125" s="47"/>
      <c r="I125" s="47"/>
      <c r="J125" s="47"/>
      <c r="K125" s="47"/>
      <c r="L125" s="47"/>
      <c r="M125" s="48"/>
      <c r="N125" s="49"/>
      <c r="O125" s="49"/>
      <c r="P125" s="49"/>
      <c r="Q125" s="49"/>
    </row>
    <row r="126" spans="1:17" ht="12.75">
      <c r="A126" s="70"/>
      <c r="B126" s="15" t="s">
        <v>26</v>
      </c>
      <c r="C126" s="55" t="s">
        <v>67</v>
      </c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7"/>
    </row>
    <row r="127" spans="1:17" ht="12.75">
      <c r="A127" s="71"/>
      <c r="B127" s="15" t="s">
        <v>28</v>
      </c>
      <c r="C127" s="55" t="s">
        <v>73</v>
      </c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7"/>
    </row>
    <row r="128" spans="1:17" ht="12.75">
      <c r="A128" s="69" t="s">
        <v>74</v>
      </c>
      <c r="B128" s="15" t="s">
        <v>30</v>
      </c>
      <c r="C128" s="55" t="s">
        <v>75</v>
      </c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7"/>
    </row>
    <row r="129" spans="1:17" ht="12.75">
      <c r="A129" s="70"/>
      <c r="B129" s="24" t="s">
        <v>32</v>
      </c>
      <c r="C129" s="101" t="s">
        <v>76</v>
      </c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3"/>
    </row>
    <row r="130" spans="1:17" ht="11.25">
      <c r="A130" s="70"/>
      <c r="B130" s="15" t="s">
        <v>34</v>
      </c>
      <c r="C130" s="50"/>
      <c r="D130" s="46"/>
      <c r="E130" s="18">
        <f>SUM(F130:G130)</f>
        <v>90000</v>
      </c>
      <c r="F130" s="18">
        <v>11475</v>
      </c>
      <c r="G130" s="18">
        <v>78525</v>
      </c>
      <c r="H130" s="18">
        <f>N130+I130</f>
        <v>43655</v>
      </c>
      <c r="I130" s="18">
        <v>6550</v>
      </c>
      <c r="J130" s="18">
        <v>0</v>
      </c>
      <c r="K130" s="18">
        <v>0</v>
      </c>
      <c r="L130" s="18">
        <v>6550</v>
      </c>
      <c r="M130" s="18"/>
      <c r="N130" s="18">
        <f>Q130</f>
        <v>37105</v>
      </c>
      <c r="O130" s="18"/>
      <c r="P130" s="18">
        <v>0</v>
      </c>
      <c r="Q130" s="18">
        <v>37105</v>
      </c>
    </row>
    <row r="131" spans="1:17" ht="11.25">
      <c r="A131" s="70"/>
      <c r="B131" s="21" t="s">
        <v>35</v>
      </c>
      <c r="C131" s="72">
        <v>73</v>
      </c>
      <c r="D131" s="75" t="s">
        <v>77</v>
      </c>
      <c r="E131" s="18">
        <f>SUM(F131,G131)</f>
        <v>43655</v>
      </c>
      <c r="F131" s="18">
        <f>SUM(I130)</f>
        <v>6550</v>
      </c>
      <c r="G131" s="38">
        <f>SUM(N130)</f>
        <v>37105</v>
      </c>
      <c r="H131" s="39"/>
      <c r="I131" s="39"/>
      <c r="J131" s="39"/>
      <c r="K131" s="39"/>
      <c r="L131" s="39"/>
      <c r="M131" s="40"/>
      <c r="N131" s="41"/>
      <c r="O131" s="41"/>
      <c r="P131" s="41"/>
      <c r="Q131" s="41"/>
    </row>
    <row r="132" spans="1:17" ht="11.25">
      <c r="A132" s="70"/>
      <c r="B132" s="21"/>
      <c r="C132" s="73"/>
      <c r="D132" s="76"/>
      <c r="E132" s="18">
        <f>SUM(F132,G132)</f>
        <v>0</v>
      </c>
      <c r="F132" s="18">
        <v>0</v>
      </c>
      <c r="G132" s="38">
        <v>0</v>
      </c>
      <c r="H132" s="42"/>
      <c r="I132" s="42"/>
      <c r="J132" s="42"/>
      <c r="K132" s="42"/>
      <c r="L132" s="42"/>
      <c r="M132" s="43"/>
      <c r="N132" s="44"/>
      <c r="O132" s="44"/>
      <c r="P132" s="44"/>
      <c r="Q132" s="44"/>
    </row>
    <row r="133" spans="1:17" ht="11.25">
      <c r="A133" s="70"/>
      <c r="B133" s="21"/>
      <c r="C133" s="73"/>
      <c r="D133" s="76"/>
      <c r="E133" s="18">
        <f>SUM(F133,G133)</f>
        <v>0</v>
      </c>
      <c r="F133" s="18">
        <v>0</v>
      </c>
      <c r="G133" s="38">
        <v>0</v>
      </c>
      <c r="H133" s="42"/>
      <c r="I133" s="42"/>
      <c r="J133" s="42"/>
      <c r="K133" s="42"/>
      <c r="L133" s="42"/>
      <c r="M133" s="43"/>
      <c r="N133" s="44"/>
      <c r="O133" s="44"/>
      <c r="P133" s="44"/>
      <c r="Q133" s="44"/>
    </row>
    <row r="134" spans="1:17" ht="11.25">
      <c r="A134" s="70"/>
      <c r="B134" s="21"/>
      <c r="C134" s="73"/>
      <c r="D134" s="76"/>
      <c r="E134" s="18">
        <f>SUM(F134,G134)</f>
        <v>0</v>
      </c>
      <c r="F134" s="18">
        <v>0</v>
      </c>
      <c r="G134" s="38">
        <v>0</v>
      </c>
      <c r="H134" s="42"/>
      <c r="I134" s="42"/>
      <c r="J134" s="42"/>
      <c r="K134" s="42"/>
      <c r="L134" s="42"/>
      <c r="M134" s="43"/>
      <c r="N134" s="44"/>
      <c r="O134" s="44"/>
      <c r="P134" s="44"/>
      <c r="Q134" s="44"/>
    </row>
    <row r="135" spans="1:17" ht="9.75" customHeight="1">
      <c r="A135" s="71"/>
      <c r="B135" s="21"/>
      <c r="C135" s="74"/>
      <c r="D135" s="77"/>
      <c r="E135" s="18">
        <f>SUM(F135,G135)</f>
        <v>0</v>
      </c>
      <c r="F135" s="18">
        <v>0</v>
      </c>
      <c r="G135" s="38">
        <v>0</v>
      </c>
      <c r="H135" s="47"/>
      <c r="I135" s="47"/>
      <c r="J135" s="47"/>
      <c r="K135" s="47"/>
      <c r="L135" s="47"/>
      <c r="M135" s="48"/>
      <c r="N135" s="49"/>
      <c r="O135" s="49"/>
      <c r="P135" s="49"/>
      <c r="Q135" s="49"/>
    </row>
    <row r="136" spans="1:17" ht="12.75" hidden="1">
      <c r="A136" s="69" t="s">
        <v>74</v>
      </c>
      <c r="B136" s="15" t="s">
        <v>26</v>
      </c>
      <c r="C136" s="78" t="s">
        <v>67</v>
      </c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</row>
    <row r="137" spans="1:17" ht="12.75" hidden="1">
      <c r="A137" s="70"/>
      <c r="B137" s="15" t="s">
        <v>28</v>
      </c>
      <c r="C137" s="88" t="s">
        <v>73</v>
      </c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90"/>
    </row>
    <row r="138" spans="1:17" ht="12" customHeight="1" hidden="1">
      <c r="A138" s="70"/>
      <c r="B138" s="15" t="s">
        <v>30</v>
      </c>
      <c r="C138" s="88" t="s">
        <v>78</v>
      </c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90"/>
    </row>
    <row r="139" spans="1:17" ht="12.75" hidden="1">
      <c r="A139" s="70"/>
      <c r="B139" s="15" t="s">
        <v>32</v>
      </c>
      <c r="C139" s="80" t="s">
        <v>79</v>
      </c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2"/>
    </row>
    <row r="140" spans="1:17" ht="11.25" hidden="1">
      <c r="A140" s="70"/>
      <c r="B140" s="15" t="s">
        <v>34</v>
      </c>
      <c r="C140" s="50"/>
      <c r="D140" s="46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 ht="11.25" hidden="1">
      <c r="A141" s="70"/>
      <c r="B141" s="21" t="s">
        <v>46</v>
      </c>
      <c r="C141" s="72">
        <v>73</v>
      </c>
      <c r="D141" s="75" t="s">
        <v>77</v>
      </c>
      <c r="E141" s="18"/>
      <c r="F141" s="18"/>
      <c r="G141" s="38"/>
      <c r="H141" s="39"/>
      <c r="I141" s="39"/>
      <c r="J141" s="39"/>
      <c r="K141" s="39"/>
      <c r="L141" s="39"/>
      <c r="M141" s="40"/>
      <c r="N141" s="41"/>
      <c r="O141" s="41"/>
      <c r="P141" s="41"/>
      <c r="Q141" s="41"/>
    </row>
    <row r="142" spans="1:17" ht="11.25" hidden="1">
      <c r="A142" s="70"/>
      <c r="B142" s="21" t="s">
        <v>11</v>
      </c>
      <c r="C142" s="73"/>
      <c r="D142" s="76"/>
      <c r="E142" s="18"/>
      <c r="F142" s="18"/>
      <c r="G142" s="38"/>
      <c r="H142" s="42"/>
      <c r="I142" s="42"/>
      <c r="J142" s="42"/>
      <c r="K142" s="42"/>
      <c r="L142" s="42"/>
      <c r="M142" s="43"/>
      <c r="N142" s="44"/>
      <c r="O142" s="44"/>
      <c r="P142" s="44"/>
      <c r="Q142" s="44"/>
    </row>
    <row r="143" spans="1:17" ht="11.25" hidden="1">
      <c r="A143" s="70"/>
      <c r="B143" s="21" t="s">
        <v>37</v>
      </c>
      <c r="C143" s="73"/>
      <c r="D143" s="76"/>
      <c r="E143" s="18">
        <f>SUM(F143,G143)</f>
        <v>0</v>
      </c>
      <c r="F143" s="18">
        <v>0</v>
      </c>
      <c r="G143" s="38">
        <v>0</v>
      </c>
      <c r="H143" s="42"/>
      <c r="I143" s="42"/>
      <c r="J143" s="42"/>
      <c r="K143" s="42"/>
      <c r="L143" s="42"/>
      <c r="M143" s="43"/>
      <c r="N143" s="44"/>
      <c r="O143" s="44"/>
      <c r="P143" s="44"/>
      <c r="Q143" s="44"/>
    </row>
    <row r="144" spans="1:17" ht="11.25" hidden="1">
      <c r="A144" s="70"/>
      <c r="B144" s="21" t="s">
        <v>38</v>
      </c>
      <c r="C144" s="73"/>
      <c r="D144" s="76"/>
      <c r="E144" s="18">
        <f>SUM(F144,G144)</f>
        <v>0</v>
      </c>
      <c r="F144" s="18">
        <v>0</v>
      </c>
      <c r="G144" s="38">
        <v>0</v>
      </c>
      <c r="H144" s="42"/>
      <c r="I144" s="42"/>
      <c r="J144" s="42"/>
      <c r="K144" s="42"/>
      <c r="L144" s="42"/>
      <c r="M144" s="43"/>
      <c r="N144" s="44"/>
      <c r="O144" s="44"/>
      <c r="P144" s="44"/>
      <c r="Q144" s="44"/>
    </row>
    <row r="145" spans="1:17" ht="11.25" hidden="1">
      <c r="A145" s="71"/>
      <c r="B145" s="21" t="s">
        <v>47</v>
      </c>
      <c r="C145" s="74"/>
      <c r="D145" s="77"/>
      <c r="E145" s="18">
        <f>SUM(F145,G145)</f>
        <v>0</v>
      </c>
      <c r="F145" s="18">
        <v>0</v>
      </c>
      <c r="G145" s="38">
        <v>0</v>
      </c>
      <c r="H145" s="47"/>
      <c r="I145" s="47"/>
      <c r="J145" s="47"/>
      <c r="K145" s="47"/>
      <c r="L145" s="47"/>
      <c r="M145" s="48"/>
      <c r="N145" s="49"/>
      <c r="O145" s="49"/>
      <c r="P145" s="49"/>
      <c r="Q145" s="49"/>
    </row>
    <row r="146" spans="1:17" ht="13.5" customHeight="1">
      <c r="A146" s="69" t="s">
        <v>80</v>
      </c>
      <c r="B146" s="15" t="s">
        <v>26</v>
      </c>
      <c r="C146" s="78" t="s">
        <v>67</v>
      </c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</row>
    <row r="147" spans="1:17" ht="12.75">
      <c r="A147" s="70"/>
      <c r="B147" s="15" t="s">
        <v>28</v>
      </c>
      <c r="C147" s="88" t="s">
        <v>81</v>
      </c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90"/>
    </row>
    <row r="148" spans="1:17" ht="12.75">
      <c r="A148" s="70"/>
      <c r="B148" s="15" t="s">
        <v>30</v>
      </c>
      <c r="C148" s="80" t="s">
        <v>82</v>
      </c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2"/>
    </row>
    <row r="149" spans="1:17" ht="13.5" customHeight="1">
      <c r="A149" s="70"/>
      <c r="B149" s="15" t="s">
        <v>32</v>
      </c>
      <c r="C149" s="80" t="s">
        <v>83</v>
      </c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2"/>
    </row>
    <row r="150" spans="1:17" ht="12" customHeight="1">
      <c r="A150" s="70"/>
      <c r="B150" s="15" t="s">
        <v>34</v>
      </c>
      <c r="C150" s="45"/>
      <c r="D150" s="46"/>
      <c r="E150" s="18">
        <f>SUM(G150)</f>
        <v>501303</v>
      </c>
      <c r="F150" s="18">
        <f>SUM(F151:F154)</f>
        <v>0</v>
      </c>
      <c r="G150" s="18">
        <v>501303</v>
      </c>
      <c r="H150" s="18">
        <f>SUM(I150,M150)</f>
        <v>110312</v>
      </c>
      <c r="I150" s="18">
        <f>J150+K150+L150</f>
        <v>0</v>
      </c>
      <c r="J150" s="18">
        <v>0</v>
      </c>
      <c r="K150" s="18">
        <v>0</v>
      </c>
      <c r="L150" s="18">
        <v>0</v>
      </c>
      <c r="M150" s="18">
        <f>Q150</f>
        <v>110312</v>
      </c>
      <c r="N150" s="18">
        <v>0</v>
      </c>
      <c r="O150" s="18"/>
      <c r="P150" s="18">
        <v>0</v>
      </c>
      <c r="Q150" s="18">
        <v>110312</v>
      </c>
    </row>
    <row r="151" spans="1:17" ht="12" customHeight="1">
      <c r="A151" s="70"/>
      <c r="B151" s="21" t="s">
        <v>35</v>
      </c>
      <c r="C151" s="72">
        <v>65</v>
      </c>
      <c r="D151" s="75" t="s">
        <v>77</v>
      </c>
      <c r="E151" s="18">
        <f>SUM(F151,G151)</f>
        <v>110312</v>
      </c>
      <c r="F151" s="18">
        <v>0</v>
      </c>
      <c r="G151" s="38">
        <v>110312</v>
      </c>
      <c r="H151" s="39"/>
      <c r="I151" s="39"/>
      <c r="J151" s="39"/>
      <c r="K151" s="39"/>
      <c r="L151" s="39"/>
      <c r="M151" s="40"/>
      <c r="N151" s="41"/>
      <c r="O151" s="41"/>
      <c r="P151" s="44"/>
      <c r="Q151" s="44"/>
    </row>
    <row r="152" spans="1:17" ht="11.25">
      <c r="A152" s="70"/>
      <c r="B152" s="21" t="s">
        <v>37</v>
      </c>
      <c r="C152" s="73"/>
      <c r="D152" s="76"/>
      <c r="E152" s="18">
        <f>SUM(F152,G152)</f>
        <v>117613</v>
      </c>
      <c r="F152" s="18">
        <v>0</v>
      </c>
      <c r="G152" s="38">
        <v>117613</v>
      </c>
      <c r="H152" s="42"/>
      <c r="I152" s="42"/>
      <c r="J152" s="42"/>
      <c r="K152" s="42"/>
      <c r="L152" s="42"/>
      <c r="M152" s="43"/>
      <c r="N152" s="44"/>
      <c r="O152" s="44"/>
      <c r="P152" s="44"/>
      <c r="Q152" s="44"/>
    </row>
    <row r="153" spans="1:17" ht="11.25">
      <c r="A153" s="70"/>
      <c r="B153" s="21" t="s">
        <v>38</v>
      </c>
      <c r="C153" s="73"/>
      <c r="D153" s="76"/>
      <c r="E153" s="18">
        <f>SUM(F153,G153)</f>
        <v>91118</v>
      </c>
      <c r="F153" s="18">
        <v>0</v>
      </c>
      <c r="G153" s="38">
        <v>91118</v>
      </c>
      <c r="H153" s="42"/>
      <c r="I153" s="42"/>
      <c r="J153" s="42"/>
      <c r="K153" s="42"/>
      <c r="L153" s="42"/>
      <c r="M153" s="43"/>
      <c r="N153" s="44"/>
      <c r="O153" s="44"/>
      <c r="P153" s="44"/>
      <c r="Q153" s="44"/>
    </row>
    <row r="154" spans="1:17" ht="11.25">
      <c r="A154" s="71"/>
      <c r="B154" s="21"/>
      <c r="C154" s="74"/>
      <c r="D154" s="77"/>
      <c r="E154" s="18"/>
      <c r="F154" s="18"/>
      <c r="G154" s="38"/>
      <c r="H154" s="47"/>
      <c r="I154" s="47"/>
      <c r="J154" s="47"/>
      <c r="K154" s="47"/>
      <c r="L154" s="47"/>
      <c r="M154" s="48"/>
      <c r="N154" s="49"/>
      <c r="O154" s="49"/>
      <c r="P154" s="49"/>
      <c r="Q154" s="49"/>
    </row>
    <row r="155" spans="1:17" ht="13.5" customHeight="1" hidden="1">
      <c r="A155" s="69" t="s">
        <v>84</v>
      </c>
      <c r="B155" s="15" t="s">
        <v>26</v>
      </c>
      <c r="C155" s="78" t="s">
        <v>67</v>
      </c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</row>
    <row r="156" spans="1:17" ht="12.75" hidden="1">
      <c r="A156" s="70"/>
      <c r="B156" s="15" t="s">
        <v>28</v>
      </c>
      <c r="C156" s="88" t="s">
        <v>85</v>
      </c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90"/>
    </row>
    <row r="157" spans="1:17" ht="13.5" customHeight="1" hidden="1">
      <c r="A157" s="70"/>
      <c r="B157" s="15" t="s">
        <v>30</v>
      </c>
      <c r="C157" s="80" t="s">
        <v>86</v>
      </c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2"/>
    </row>
    <row r="158" spans="1:17" ht="12.75" hidden="1">
      <c r="A158" s="70"/>
      <c r="B158" s="15" t="s">
        <v>32</v>
      </c>
      <c r="C158" s="80" t="s">
        <v>87</v>
      </c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2"/>
    </row>
    <row r="159" spans="1:17" ht="12.75" customHeight="1" hidden="1">
      <c r="A159" s="70"/>
      <c r="B159" s="15" t="s">
        <v>34</v>
      </c>
      <c r="C159" s="45"/>
      <c r="D159" s="46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1:17" ht="12" customHeight="1" hidden="1">
      <c r="A160" s="70"/>
      <c r="B160" s="21" t="s">
        <v>46</v>
      </c>
      <c r="C160" s="72">
        <v>71</v>
      </c>
      <c r="D160" s="75" t="s">
        <v>77</v>
      </c>
      <c r="E160" s="18"/>
      <c r="F160" s="18"/>
      <c r="G160" s="38"/>
      <c r="H160" s="39"/>
      <c r="I160" s="39"/>
      <c r="J160" s="39"/>
      <c r="K160" s="39"/>
      <c r="L160" s="39"/>
      <c r="M160" s="40"/>
      <c r="N160" s="41"/>
      <c r="O160" s="41"/>
      <c r="P160" s="44"/>
      <c r="Q160" s="44"/>
    </row>
    <row r="161" spans="1:17" ht="11.25" hidden="1">
      <c r="A161" s="70"/>
      <c r="B161" s="21" t="s">
        <v>11</v>
      </c>
      <c r="C161" s="73"/>
      <c r="D161" s="76"/>
      <c r="E161" s="18"/>
      <c r="F161" s="18"/>
      <c r="G161" s="38"/>
      <c r="H161" s="42"/>
      <c r="I161" s="42"/>
      <c r="J161" s="42"/>
      <c r="K161" s="42"/>
      <c r="L161" s="42"/>
      <c r="M161" s="43"/>
      <c r="N161" s="44"/>
      <c r="O161" s="44"/>
      <c r="P161" s="44"/>
      <c r="Q161" s="44"/>
    </row>
    <row r="162" spans="1:17" ht="11.25" hidden="1">
      <c r="A162" s="70"/>
      <c r="B162" s="21" t="s">
        <v>37</v>
      </c>
      <c r="C162" s="73"/>
      <c r="D162" s="76"/>
      <c r="E162" s="18"/>
      <c r="F162" s="18"/>
      <c r="G162" s="38"/>
      <c r="H162" s="42"/>
      <c r="I162" s="42"/>
      <c r="J162" s="42"/>
      <c r="K162" s="42"/>
      <c r="L162" s="42"/>
      <c r="M162" s="43"/>
      <c r="N162" s="44"/>
      <c r="O162" s="44"/>
      <c r="P162" s="44"/>
      <c r="Q162" s="44"/>
    </row>
    <row r="163" spans="1:17" ht="11.25" hidden="1">
      <c r="A163" s="70"/>
      <c r="B163" s="21" t="s">
        <v>38</v>
      </c>
      <c r="C163" s="73"/>
      <c r="D163" s="76"/>
      <c r="E163" s="18">
        <f>SUM(F163,G163)</f>
        <v>0</v>
      </c>
      <c r="F163" s="18">
        <v>0</v>
      </c>
      <c r="G163" s="38">
        <v>0</v>
      </c>
      <c r="H163" s="42"/>
      <c r="I163" s="42"/>
      <c r="J163" s="42"/>
      <c r="K163" s="42"/>
      <c r="L163" s="42"/>
      <c r="M163" s="43"/>
      <c r="N163" s="44"/>
      <c r="O163" s="44"/>
      <c r="P163" s="44"/>
      <c r="Q163" s="44"/>
    </row>
    <row r="164" spans="1:17" ht="11.25" hidden="1">
      <c r="A164" s="71"/>
      <c r="B164" s="21" t="s">
        <v>47</v>
      </c>
      <c r="C164" s="74"/>
      <c r="D164" s="77"/>
      <c r="E164" s="18">
        <f>SUM(F164,G164)</f>
        <v>0</v>
      </c>
      <c r="F164" s="18">
        <v>0</v>
      </c>
      <c r="G164" s="38">
        <v>0</v>
      </c>
      <c r="H164" s="47"/>
      <c r="I164" s="47"/>
      <c r="J164" s="47"/>
      <c r="K164" s="47"/>
      <c r="L164" s="47"/>
      <c r="M164" s="48"/>
      <c r="N164" s="49"/>
      <c r="O164" s="49"/>
      <c r="P164" s="49"/>
      <c r="Q164" s="49"/>
    </row>
    <row r="165" spans="1:17" ht="14.25" customHeight="1" hidden="1">
      <c r="A165" s="69" t="s">
        <v>88</v>
      </c>
      <c r="B165" s="15" t="s">
        <v>26</v>
      </c>
      <c r="C165" s="78" t="s">
        <v>89</v>
      </c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</row>
    <row r="166" spans="1:17" ht="12.75" hidden="1">
      <c r="A166" s="70"/>
      <c r="B166" s="15" t="s">
        <v>28</v>
      </c>
      <c r="C166" s="88" t="s">
        <v>73</v>
      </c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90"/>
    </row>
    <row r="167" spans="1:17" ht="12" customHeight="1" hidden="1">
      <c r="A167" s="70"/>
      <c r="B167" s="15" t="s">
        <v>30</v>
      </c>
      <c r="C167" s="88" t="s">
        <v>75</v>
      </c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90"/>
    </row>
    <row r="168" spans="1:17" ht="12.75" hidden="1">
      <c r="A168" s="70"/>
      <c r="B168" s="15" t="s">
        <v>32</v>
      </c>
      <c r="C168" s="80" t="s">
        <v>90</v>
      </c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2"/>
    </row>
    <row r="169" spans="1:17" ht="12.75" customHeight="1" hidden="1">
      <c r="A169" s="70"/>
      <c r="B169" s="15" t="s">
        <v>34</v>
      </c>
      <c r="C169" s="50"/>
      <c r="D169" s="46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1:17" ht="13.5" customHeight="1" hidden="1">
      <c r="A170" s="70"/>
      <c r="B170" s="21" t="s">
        <v>46</v>
      </c>
      <c r="C170" s="72">
        <v>73</v>
      </c>
      <c r="D170" s="75" t="s">
        <v>77</v>
      </c>
      <c r="E170" s="18"/>
      <c r="F170" s="18"/>
      <c r="G170" s="38"/>
      <c r="H170" s="39"/>
      <c r="I170" s="39"/>
      <c r="J170" s="39"/>
      <c r="K170" s="39"/>
      <c r="L170" s="39"/>
      <c r="M170" s="40"/>
      <c r="N170" s="41"/>
      <c r="O170" s="41"/>
      <c r="P170" s="44"/>
      <c r="Q170" s="44"/>
    </row>
    <row r="171" spans="1:17" ht="11.25" hidden="1">
      <c r="A171" s="70"/>
      <c r="B171" s="21" t="s">
        <v>11</v>
      </c>
      <c r="C171" s="73"/>
      <c r="D171" s="76"/>
      <c r="E171" s="18"/>
      <c r="F171" s="18"/>
      <c r="G171" s="38"/>
      <c r="H171" s="42"/>
      <c r="I171" s="42"/>
      <c r="J171" s="42"/>
      <c r="K171" s="42"/>
      <c r="L171" s="42"/>
      <c r="M171" s="43"/>
      <c r="N171" s="44"/>
      <c r="O171" s="44"/>
      <c r="P171" s="44"/>
      <c r="Q171" s="44"/>
    </row>
    <row r="172" spans="1:17" ht="11.25" hidden="1">
      <c r="A172" s="70"/>
      <c r="B172" s="21" t="s">
        <v>37</v>
      </c>
      <c r="C172" s="73"/>
      <c r="D172" s="76"/>
      <c r="E172" s="18"/>
      <c r="F172" s="18"/>
      <c r="G172" s="38"/>
      <c r="H172" s="42"/>
      <c r="I172" s="42"/>
      <c r="J172" s="42"/>
      <c r="K172" s="42"/>
      <c r="L172" s="42"/>
      <c r="M172" s="43"/>
      <c r="N172" s="44"/>
      <c r="O172" s="44"/>
      <c r="P172" s="44"/>
      <c r="Q172" s="44"/>
    </row>
    <row r="173" spans="1:17" ht="11.25" hidden="1">
      <c r="A173" s="70"/>
      <c r="B173" s="21" t="s">
        <v>38</v>
      </c>
      <c r="C173" s="73"/>
      <c r="D173" s="76"/>
      <c r="E173" s="18"/>
      <c r="F173" s="18"/>
      <c r="G173" s="38"/>
      <c r="H173" s="42"/>
      <c r="I173" s="42"/>
      <c r="J173" s="42"/>
      <c r="K173" s="42"/>
      <c r="L173" s="42"/>
      <c r="M173" s="43"/>
      <c r="N173" s="44"/>
      <c r="O173" s="44"/>
      <c r="P173" s="44"/>
      <c r="Q173" s="44"/>
    </row>
    <row r="174" spans="1:17" ht="11.25" hidden="1">
      <c r="A174" s="71"/>
      <c r="B174" s="21" t="s">
        <v>47</v>
      </c>
      <c r="C174" s="74"/>
      <c r="D174" s="77"/>
      <c r="E174" s="18"/>
      <c r="F174" s="18"/>
      <c r="G174" s="38"/>
      <c r="H174" s="47"/>
      <c r="I174" s="47"/>
      <c r="J174" s="47"/>
      <c r="K174" s="47"/>
      <c r="L174" s="47"/>
      <c r="M174" s="48"/>
      <c r="N174" s="49"/>
      <c r="O174" s="49"/>
      <c r="P174" s="49"/>
      <c r="Q174" s="49"/>
    </row>
    <row r="175" spans="1:17" ht="12.75">
      <c r="A175" s="69" t="s">
        <v>84</v>
      </c>
      <c r="B175" s="15" t="s">
        <v>26</v>
      </c>
      <c r="C175" s="78" t="s">
        <v>91</v>
      </c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</row>
    <row r="176" spans="1:17" ht="12.75">
      <c r="A176" s="70"/>
      <c r="B176" s="15" t="s">
        <v>28</v>
      </c>
      <c r="C176" s="88" t="s">
        <v>73</v>
      </c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90"/>
    </row>
    <row r="177" spans="1:17" ht="12.75">
      <c r="A177" s="70"/>
      <c r="B177" s="15" t="s">
        <v>30</v>
      </c>
      <c r="C177" s="88" t="s">
        <v>75</v>
      </c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90"/>
    </row>
    <row r="178" spans="1:17" ht="12.75">
      <c r="A178" s="70"/>
      <c r="B178" s="15" t="s">
        <v>32</v>
      </c>
      <c r="C178" s="80" t="s">
        <v>92</v>
      </c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2"/>
    </row>
    <row r="179" spans="1:17" ht="12.75" customHeight="1">
      <c r="A179" s="70"/>
      <c r="B179" s="15" t="s">
        <v>34</v>
      </c>
      <c r="C179" s="50"/>
      <c r="D179" s="46"/>
      <c r="E179" s="18">
        <v>299978</v>
      </c>
      <c r="F179" s="18">
        <v>44995</v>
      </c>
      <c r="G179" s="18">
        <v>254983</v>
      </c>
      <c r="H179" s="18">
        <f>SUM(I179,M179)</f>
        <v>88960</v>
      </c>
      <c r="I179" s="18">
        <f>J179+K179+L179</f>
        <v>13344</v>
      </c>
      <c r="J179" s="18">
        <v>0</v>
      </c>
      <c r="K179" s="18">
        <v>0</v>
      </c>
      <c r="L179" s="18">
        <v>13344</v>
      </c>
      <c r="M179" s="18">
        <f>N179+O179+P179+Q179</f>
        <v>75616</v>
      </c>
      <c r="N179" s="18">
        <v>0</v>
      </c>
      <c r="O179" s="18"/>
      <c r="P179" s="18">
        <v>0</v>
      </c>
      <c r="Q179" s="18">
        <v>75616</v>
      </c>
    </row>
    <row r="180" spans="1:17" ht="12.75" customHeight="1">
      <c r="A180" s="70"/>
      <c r="B180" s="21" t="s">
        <v>35</v>
      </c>
      <c r="C180" s="72">
        <v>73</v>
      </c>
      <c r="D180" s="75" t="s">
        <v>77</v>
      </c>
      <c r="E180" s="18">
        <f>SUM(F180,G180)</f>
        <v>88960</v>
      </c>
      <c r="F180" s="18">
        <f>SUM(I179)</f>
        <v>13344</v>
      </c>
      <c r="G180" s="38">
        <f>SUM(M179)</f>
        <v>75616</v>
      </c>
      <c r="H180" s="39"/>
      <c r="I180" s="39"/>
      <c r="J180" s="39"/>
      <c r="K180" s="39"/>
      <c r="L180" s="39"/>
      <c r="M180" s="40"/>
      <c r="N180" s="41"/>
      <c r="O180" s="41"/>
      <c r="P180" s="44"/>
      <c r="Q180" s="44"/>
    </row>
    <row r="181" spans="1:17" ht="11.25" customHeight="1">
      <c r="A181" s="70"/>
      <c r="B181" s="21"/>
      <c r="C181" s="73"/>
      <c r="D181" s="76"/>
      <c r="E181" s="18"/>
      <c r="F181" s="18"/>
      <c r="G181" s="38"/>
      <c r="H181" s="47"/>
      <c r="I181" s="47"/>
      <c r="J181" s="47"/>
      <c r="K181" s="47"/>
      <c r="L181" s="47"/>
      <c r="M181" s="48"/>
      <c r="N181" s="49"/>
      <c r="O181" s="49"/>
      <c r="P181" s="49"/>
      <c r="Q181" s="49"/>
    </row>
    <row r="182" spans="1:17" ht="11.25">
      <c r="A182" s="70"/>
      <c r="B182" s="21"/>
      <c r="C182" s="73"/>
      <c r="D182" s="76"/>
      <c r="E182" s="18">
        <f>SUM(F182,G182)</f>
        <v>0</v>
      </c>
      <c r="F182" s="18">
        <v>0</v>
      </c>
      <c r="G182" s="38">
        <v>0</v>
      </c>
      <c r="H182" s="39"/>
      <c r="I182" s="39"/>
      <c r="J182" s="39"/>
      <c r="K182" s="39"/>
      <c r="L182" s="39"/>
      <c r="M182" s="40"/>
      <c r="N182" s="41"/>
      <c r="O182" s="41"/>
      <c r="P182" s="41"/>
      <c r="Q182" s="41"/>
    </row>
    <row r="183" spans="1:17" ht="12" customHeight="1">
      <c r="A183" s="70"/>
      <c r="B183" s="21"/>
      <c r="C183" s="73"/>
      <c r="D183" s="76"/>
      <c r="E183" s="18">
        <f>SUM(F183,G183)</f>
        <v>0</v>
      </c>
      <c r="F183" s="18">
        <v>0</v>
      </c>
      <c r="G183" s="38">
        <v>0</v>
      </c>
      <c r="H183" s="42"/>
      <c r="I183" s="42"/>
      <c r="J183" s="42"/>
      <c r="K183" s="42"/>
      <c r="L183" s="42"/>
      <c r="M183" s="43"/>
      <c r="N183" s="44"/>
      <c r="O183" s="44"/>
      <c r="P183" s="44"/>
      <c r="Q183" s="44"/>
    </row>
    <row r="184" spans="1:17" ht="12.75" customHeight="1">
      <c r="A184" s="71"/>
      <c r="B184" s="21"/>
      <c r="C184" s="74"/>
      <c r="D184" s="77"/>
      <c r="E184" s="18">
        <f>SUM(F184,G184)</f>
        <v>0</v>
      </c>
      <c r="F184" s="18">
        <v>0</v>
      </c>
      <c r="G184" s="38">
        <v>0</v>
      </c>
      <c r="H184" s="47"/>
      <c r="I184" s="47"/>
      <c r="J184" s="47"/>
      <c r="K184" s="47"/>
      <c r="L184" s="47"/>
      <c r="M184" s="48"/>
      <c r="N184" s="49"/>
      <c r="O184" s="49"/>
      <c r="P184" s="49"/>
      <c r="Q184" s="49"/>
    </row>
    <row r="185" spans="1:17" ht="10.5" customHeight="1" hidden="1">
      <c r="A185" s="69" t="s">
        <v>93</v>
      </c>
      <c r="B185" s="21" t="s">
        <v>26</v>
      </c>
      <c r="C185" s="78" t="s">
        <v>91</v>
      </c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</row>
    <row r="186" spans="1:17" ht="10.5" customHeight="1" hidden="1">
      <c r="A186" s="70"/>
      <c r="B186" s="21" t="s">
        <v>28</v>
      </c>
      <c r="C186" s="88" t="s">
        <v>73</v>
      </c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90"/>
    </row>
    <row r="187" spans="1:17" ht="10.5" customHeight="1" hidden="1">
      <c r="A187" s="70"/>
      <c r="B187" s="21" t="s">
        <v>30</v>
      </c>
      <c r="C187" s="88" t="s">
        <v>75</v>
      </c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90"/>
    </row>
    <row r="188" spans="1:17" ht="10.5" customHeight="1" hidden="1">
      <c r="A188" s="70"/>
      <c r="B188" s="21" t="s">
        <v>32</v>
      </c>
      <c r="C188" s="80" t="s">
        <v>94</v>
      </c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2"/>
    </row>
    <row r="189" spans="1:17" ht="10.5" customHeight="1" hidden="1">
      <c r="A189" s="70"/>
      <c r="B189" s="21" t="s">
        <v>34</v>
      </c>
      <c r="C189" s="51"/>
      <c r="D189" s="19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1:17" ht="10.5" customHeight="1" hidden="1">
      <c r="A190" s="70"/>
      <c r="B190" s="58" t="s">
        <v>46</v>
      </c>
      <c r="C190" s="72">
        <v>71</v>
      </c>
      <c r="D190" s="75" t="s">
        <v>77</v>
      </c>
      <c r="E190" s="59"/>
      <c r="F190" s="18"/>
      <c r="G190" s="38"/>
      <c r="H190" s="52"/>
      <c r="I190" s="52"/>
      <c r="J190" s="52"/>
      <c r="K190" s="52"/>
      <c r="L190" s="52"/>
      <c r="M190" s="53"/>
      <c r="N190" s="54"/>
      <c r="O190" s="54"/>
      <c r="P190" s="49"/>
      <c r="Q190" s="49"/>
    </row>
    <row r="191" spans="1:17" ht="10.5" customHeight="1" hidden="1">
      <c r="A191" s="70"/>
      <c r="B191" s="58" t="s">
        <v>11</v>
      </c>
      <c r="C191" s="73"/>
      <c r="D191" s="76"/>
      <c r="E191" s="59"/>
      <c r="F191" s="18"/>
      <c r="G191" s="38"/>
      <c r="H191" s="39"/>
      <c r="I191" s="39"/>
      <c r="J191" s="39"/>
      <c r="K191" s="39"/>
      <c r="L191" s="39"/>
      <c r="M191" s="40"/>
      <c r="N191" s="41"/>
      <c r="O191" s="41"/>
      <c r="P191" s="41"/>
      <c r="Q191" s="41"/>
    </row>
    <row r="192" spans="1:17" ht="10.5" customHeight="1" hidden="1">
      <c r="A192" s="70"/>
      <c r="B192" s="58" t="s">
        <v>37</v>
      </c>
      <c r="C192" s="73"/>
      <c r="D192" s="76"/>
      <c r="E192" s="59"/>
      <c r="F192" s="18"/>
      <c r="G192" s="38"/>
      <c r="H192" s="47"/>
      <c r="I192" s="47"/>
      <c r="J192" s="47"/>
      <c r="K192" s="47"/>
      <c r="L192" s="47"/>
      <c r="M192" s="48"/>
      <c r="N192" s="49"/>
      <c r="O192" s="49"/>
      <c r="P192" s="49"/>
      <c r="Q192" s="49"/>
    </row>
    <row r="193" spans="1:17" ht="10.5" customHeight="1" hidden="1">
      <c r="A193" s="70"/>
      <c r="B193" s="58" t="s">
        <v>38</v>
      </c>
      <c r="C193" s="73"/>
      <c r="D193" s="76"/>
      <c r="E193" s="59">
        <f>SUM(F193,G193)</f>
        <v>0</v>
      </c>
      <c r="F193" s="18">
        <v>0</v>
      </c>
      <c r="G193" s="38">
        <v>0</v>
      </c>
      <c r="H193" s="39"/>
      <c r="I193" s="39"/>
      <c r="J193" s="39"/>
      <c r="K193" s="39"/>
      <c r="L193" s="39"/>
      <c r="M193" s="40"/>
      <c r="N193" s="41"/>
      <c r="O193" s="41"/>
      <c r="P193" s="41"/>
      <c r="Q193" s="41"/>
    </row>
    <row r="194" spans="1:17" ht="10.5" customHeight="1" hidden="1">
      <c r="A194" s="71"/>
      <c r="B194" s="58" t="s">
        <v>47</v>
      </c>
      <c r="C194" s="74"/>
      <c r="D194" s="77"/>
      <c r="E194" s="59">
        <f>SUM(F194,G194)</f>
        <v>0</v>
      </c>
      <c r="F194" s="18">
        <v>0</v>
      </c>
      <c r="G194" s="38">
        <v>0</v>
      </c>
      <c r="H194" s="47"/>
      <c r="I194" s="47"/>
      <c r="J194" s="47"/>
      <c r="K194" s="47"/>
      <c r="L194" s="47"/>
      <c r="M194" s="48"/>
      <c r="N194" s="49"/>
      <c r="O194" s="49"/>
      <c r="P194" s="49"/>
      <c r="Q194" s="49"/>
    </row>
    <row r="195" spans="1:17" ht="14.25" customHeight="1">
      <c r="A195" s="69" t="s">
        <v>88</v>
      </c>
      <c r="B195" s="15" t="s">
        <v>26</v>
      </c>
      <c r="C195" s="78" t="s">
        <v>91</v>
      </c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</row>
    <row r="196" spans="1:17" ht="14.25" customHeight="1">
      <c r="A196" s="70"/>
      <c r="B196" s="15" t="s">
        <v>28</v>
      </c>
      <c r="C196" s="88" t="s">
        <v>73</v>
      </c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90"/>
    </row>
    <row r="197" spans="1:17" ht="13.5" customHeight="1">
      <c r="A197" s="70"/>
      <c r="B197" s="15" t="s">
        <v>30</v>
      </c>
      <c r="C197" s="80" t="s">
        <v>75</v>
      </c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2"/>
    </row>
    <row r="198" spans="1:17" ht="14.25" customHeight="1">
      <c r="A198" s="70"/>
      <c r="B198" s="15" t="s">
        <v>32</v>
      </c>
      <c r="C198" s="80" t="s">
        <v>95</v>
      </c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2"/>
    </row>
    <row r="199" spans="1:17" ht="11.25" customHeight="1">
      <c r="A199" s="70"/>
      <c r="B199" s="15" t="s">
        <v>34</v>
      </c>
      <c r="C199" s="45"/>
      <c r="D199" s="46"/>
      <c r="E199" s="18">
        <f>SUM(F199:G199)</f>
        <v>165718</v>
      </c>
      <c r="F199" s="18">
        <v>24858</v>
      </c>
      <c r="G199" s="18">
        <v>140860</v>
      </c>
      <c r="H199" s="18">
        <f>SUM(I199,M199)</f>
        <v>46959</v>
      </c>
      <c r="I199" s="18">
        <f>J199+K199+L199</f>
        <v>7044</v>
      </c>
      <c r="J199" s="18">
        <v>0</v>
      </c>
      <c r="K199" s="18">
        <v>0</v>
      </c>
      <c r="L199" s="18">
        <v>7044</v>
      </c>
      <c r="M199" s="18">
        <f>N199+O199+P199+Q199</f>
        <v>39915</v>
      </c>
      <c r="N199" s="18">
        <v>0</v>
      </c>
      <c r="O199" s="18"/>
      <c r="P199" s="18">
        <v>0</v>
      </c>
      <c r="Q199" s="18">
        <v>39915</v>
      </c>
    </row>
    <row r="200" spans="1:17" ht="11.25" customHeight="1">
      <c r="A200" s="70"/>
      <c r="B200" s="21" t="s">
        <v>35</v>
      </c>
      <c r="C200" s="72">
        <v>71</v>
      </c>
      <c r="D200" s="75" t="s">
        <v>77</v>
      </c>
      <c r="E200" s="18">
        <f>SUM(F200,G200)</f>
        <v>46959</v>
      </c>
      <c r="F200" s="18">
        <v>7044</v>
      </c>
      <c r="G200" s="38">
        <f>SUM(M199)</f>
        <v>39915</v>
      </c>
      <c r="H200" s="39"/>
      <c r="I200" s="39"/>
      <c r="J200" s="39"/>
      <c r="K200" s="39"/>
      <c r="L200" s="39"/>
      <c r="M200" s="40"/>
      <c r="N200" s="41"/>
      <c r="O200" s="41"/>
      <c r="P200" s="44"/>
      <c r="Q200" s="44"/>
    </row>
    <row r="201" spans="1:17" ht="11.25" customHeight="1">
      <c r="A201" s="70"/>
      <c r="B201" s="21"/>
      <c r="C201" s="73"/>
      <c r="D201" s="76"/>
      <c r="E201" s="18"/>
      <c r="F201" s="18"/>
      <c r="G201" s="38"/>
      <c r="H201" s="42"/>
      <c r="I201" s="42"/>
      <c r="J201" s="42"/>
      <c r="K201" s="42"/>
      <c r="L201" s="42"/>
      <c r="M201" s="43"/>
      <c r="N201" s="44"/>
      <c r="O201" s="44"/>
      <c r="P201" s="44"/>
      <c r="Q201" s="44"/>
    </row>
    <row r="202" spans="1:17" ht="11.25" customHeight="1">
      <c r="A202" s="70"/>
      <c r="B202" s="21"/>
      <c r="C202" s="73"/>
      <c r="D202" s="76"/>
      <c r="E202" s="18">
        <f>SUM(F202,G202)</f>
        <v>0</v>
      </c>
      <c r="F202" s="18">
        <v>0</v>
      </c>
      <c r="G202" s="38">
        <v>0</v>
      </c>
      <c r="H202" s="42"/>
      <c r="I202" s="42"/>
      <c r="J202" s="42"/>
      <c r="K202" s="42"/>
      <c r="L202" s="42"/>
      <c r="M202" s="43"/>
      <c r="N202" s="44"/>
      <c r="O202" s="44"/>
      <c r="P202" s="44"/>
      <c r="Q202" s="44"/>
    </row>
    <row r="203" spans="1:17" ht="11.25" customHeight="1">
      <c r="A203" s="70"/>
      <c r="B203" s="21"/>
      <c r="C203" s="73"/>
      <c r="D203" s="76"/>
      <c r="E203" s="18">
        <f>SUM(F203,G203)</f>
        <v>0</v>
      </c>
      <c r="F203" s="18">
        <v>0</v>
      </c>
      <c r="G203" s="38">
        <v>0</v>
      </c>
      <c r="H203" s="42"/>
      <c r="I203" s="42"/>
      <c r="J203" s="42"/>
      <c r="K203" s="42"/>
      <c r="L203" s="42"/>
      <c r="M203" s="43"/>
      <c r="N203" s="44"/>
      <c r="O203" s="44"/>
      <c r="P203" s="44"/>
      <c r="Q203" s="44"/>
    </row>
    <row r="204" spans="1:17" ht="11.25" customHeight="1" hidden="1">
      <c r="A204" s="71"/>
      <c r="B204" s="21"/>
      <c r="C204" s="74"/>
      <c r="D204" s="77"/>
      <c r="E204" s="18">
        <f>SUM(F204,G204)</f>
        <v>0</v>
      </c>
      <c r="F204" s="18">
        <v>0</v>
      </c>
      <c r="G204" s="38">
        <v>0</v>
      </c>
      <c r="H204" s="47"/>
      <c r="I204" s="47"/>
      <c r="J204" s="47"/>
      <c r="K204" s="47"/>
      <c r="L204" s="47"/>
      <c r="M204" s="48"/>
      <c r="N204" s="49"/>
      <c r="O204" s="49"/>
      <c r="P204" s="49"/>
      <c r="Q204" s="49"/>
    </row>
    <row r="205" spans="1:17" s="7" customFormat="1" ht="12" customHeight="1">
      <c r="A205" s="69" t="s">
        <v>96</v>
      </c>
      <c r="B205" s="15" t="s">
        <v>26</v>
      </c>
      <c r="C205" s="78" t="s">
        <v>97</v>
      </c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</row>
    <row r="206" spans="1:17" s="7" customFormat="1" ht="12.75">
      <c r="A206" s="70"/>
      <c r="B206" s="15" t="s">
        <v>28</v>
      </c>
      <c r="C206" s="80" t="s">
        <v>73</v>
      </c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2"/>
    </row>
    <row r="207" spans="1:17" s="7" customFormat="1" ht="12.75">
      <c r="A207" s="70"/>
      <c r="B207" s="15" t="s">
        <v>30</v>
      </c>
      <c r="C207" s="88" t="s">
        <v>75</v>
      </c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90"/>
    </row>
    <row r="208" spans="1:17" s="7" customFormat="1" ht="12.75">
      <c r="A208" s="70"/>
      <c r="B208" s="15" t="s">
        <v>32</v>
      </c>
      <c r="C208" s="80" t="s">
        <v>98</v>
      </c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2"/>
    </row>
    <row r="209" spans="1:17" s="7" customFormat="1" ht="11.25">
      <c r="A209" s="70"/>
      <c r="B209" s="15" t="s">
        <v>34</v>
      </c>
      <c r="C209" s="45"/>
      <c r="D209" s="46"/>
      <c r="E209" s="18">
        <v>195100</v>
      </c>
      <c r="F209" s="18">
        <v>29266</v>
      </c>
      <c r="G209" s="18">
        <v>165834</v>
      </c>
      <c r="H209" s="18">
        <f>I209+M209</f>
        <v>76300</v>
      </c>
      <c r="I209" s="18">
        <f>L209</f>
        <v>1969</v>
      </c>
      <c r="J209" s="18">
        <v>0</v>
      </c>
      <c r="K209" s="18">
        <v>0</v>
      </c>
      <c r="L209" s="18">
        <v>1969</v>
      </c>
      <c r="M209" s="18">
        <f>Q209</f>
        <v>74331</v>
      </c>
      <c r="N209" s="18">
        <v>0</v>
      </c>
      <c r="O209" s="18"/>
      <c r="P209" s="18">
        <v>0</v>
      </c>
      <c r="Q209" s="18">
        <v>74331</v>
      </c>
    </row>
    <row r="210" spans="1:17" s="7" customFormat="1" ht="11.25">
      <c r="A210" s="70"/>
      <c r="B210" s="21" t="s">
        <v>35</v>
      </c>
      <c r="C210" s="72">
        <v>71</v>
      </c>
      <c r="D210" s="75" t="s">
        <v>77</v>
      </c>
      <c r="E210" s="18">
        <f>SUM(F210:G210)</f>
        <v>76300</v>
      </c>
      <c r="F210" s="18">
        <f>SUM(I209)</f>
        <v>1969</v>
      </c>
      <c r="G210" s="38">
        <f>SUM(M209)</f>
        <v>74331</v>
      </c>
      <c r="H210" s="39"/>
      <c r="I210" s="39"/>
      <c r="J210" s="39"/>
      <c r="K210" s="39"/>
      <c r="L210" s="39"/>
      <c r="M210" s="40"/>
      <c r="N210" s="41"/>
      <c r="O210" s="41"/>
      <c r="P210" s="44"/>
      <c r="Q210" s="44"/>
    </row>
    <row r="211" spans="1:17" s="7" customFormat="1" ht="11.25">
      <c r="A211" s="70"/>
      <c r="B211" s="21" t="s">
        <v>37</v>
      </c>
      <c r="C211" s="73"/>
      <c r="D211" s="76"/>
      <c r="E211" s="18"/>
      <c r="F211" s="18"/>
      <c r="G211" s="38"/>
      <c r="H211" s="42"/>
      <c r="I211" s="42"/>
      <c r="J211" s="42"/>
      <c r="K211" s="42"/>
      <c r="L211" s="42"/>
      <c r="M211" s="43"/>
      <c r="N211" s="44"/>
      <c r="O211" s="44"/>
      <c r="P211" s="44"/>
      <c r="Q211" s="44"/>
    </row>
    <row r="212" spans="1:17" s="7" customFormat="1" ht="11.25">
      <c r="A212" s="71"/>
      <c r="B212" s="21"/>
      <c r="C212" s="74"/>
      <c r="D212" s="77"/>
      <c r="E212" s="18"/>
      <c r="F212" s="18"/>
      <c r="G212" s="38"/>
      <c r="H212" s="47"/>
      <c r="I212" s="47"/>
      <c r="J212" s="47"/>
      <c r="K212" s="47"/>
      <c r="L212" s="47"/>
      <c r="M212" s="48"/>
      <c r="N212" s="49"/>
      <c r="O212" s="49"/>
      <c r="P212" s="49"/>
      <c r="Q212" s="49"/>
    </row>
    <row r="213" spans="1:17" s="7" customFormat="1" ht="12" customHeight="1">
      <c r="A213" s="69" t="s">
        <v>93</v>
      </c>
      <c r="B213" s="15" t="s">
        <v>26</v>
      </c>
      <c r="C213" s="78" t="s">
        <v>91</v>
      </c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</row>
    <row r="214" spans="1:17" s="7" customFormat="1" ht="12" customHeight="1">
      <c r="A214" s="70"/>
      <c r="B214" s="15" t="s">
        <v>28</v>
      </c>
      <c r="C214" s="80" t="s">
        <v>73</v>
      </c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2"/>
    </row>
    <row r="215" spans="1:17" s="7" customFormat="1" ht="12" customHeight="1">
      <c r="A215" s="70"/>
      <c r="B215" s="15" t="s">
        <v>30</v>
      </c>
      <c r="C215" s="80" t="s">
        <v>75</v>
      </c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2"/>
    </row>
    <row r="216" spans="1:17" s="7" customFormat="1" ht="12" customHeight="1">
      <c r="A216" s="70"/>
      <c r="B216" s="15" t="s">
        <v>32</v>
      </c>
      <c r="C216" s="80" t="s">
        <v>99</v>
      </c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2"/>
    </row>
    <row r="217" spans="1:17" s="7" customFormat="1" ht="12.75" customHeight="1">
      <c r="A217" s="70"/>
      <c r="B217" s="15" t="s">
        <v>34</v>
      </c>
      <c r="C217" s="45"/>
      <c r="D217" s="46"/>
      <c r="E217" s="18">
        <v>197345</v>
      </c>
      <c r="F217" s="18">
        <v>29613</v>
      </c>
      <c r="G217" s="18">
        <v>167732</v>
      </c>
      <c r="H217" s="18">
        <f>I217+M217</f>
        <v>93725</v>
      </c>
      <c r="I217" s="18">
        <f>L217</f>
        <v>14069</v>
      </c>
      <c r="J217" s="18">
        <v>0</v>
      </c>
      <c r="K217" s="18">
        <v>0</v>
      </c>
      <c r="L217" s="18">
        <v>14069</v>
      </c>
      <c r="M217" s="18">
        <f>Q217</f>
        <v>79656</v>
      </c>
      <c r="N217" s="18">
        <v>0</v>
      </c>
      <c r="O217" s="18"/>
      <c r="P217" s="18">
        <v>0</v>
      </c>
      <c r="Q217" s="18">
        <v>79656</v>
      </c>
    </row>
    <row r="218" spans="1:17" s="7" customFormat="1" ht="12.75" customHeight="1">
      <c r="A218" s="70"/>
      <c r="B218" s="21" t="s">
        <v>35</v>
      </c>
      <c r="C218" s="72">
        <v>71</v>
      </c>
      <c r="D218" s="75" t="s">
        <v>77</v>
      </c>
      <c r="E218" s="18">
        <f>SUM(F218:G218)</f>
        <v>93725</v>
      </c>
      <c r="F218" s="18">
        <f>SUM(I217)</f>
        <v>14069</v>
      </c>
      <c r="G218" s="38">
        <f>SUM(M217)</f>
        <v>79656</v>
      </c>
      <c r="H218" s="83"/>
      <c r="I218" s="39"/>
      <c r="J218" s="39"/>
      <c r="K218" s="39"/>
      <c r="L218" s="39"/>
      <c r="M218" s="40"/>
      <c r="N218" s="41"/>
      <c r="O218" s="41"/>
      <c r="P218" s="44"/>
      <c r="Q218" s="44"/>
    </row>
    <row r="219" spans="1:17" s="7" customFormat="1" ht="10.5" customHeight="1">
      <c r="A219" s="70"/>
      <c r="B219" s="21" t="s">
        <v>11</v>
      </c>
      <c r="C219" s="73"/>
      <c r="D219" s="76"/>
      <c r="E219" s="18"/>
      <c r="F219" s="18"/>
      <c r="G219" s="38"/>
      <c r="H219" s="84"/>
      <c r="I219" s="42"/>
      <c r="J219" s="42"/>
      <c r="K219" s="42"/>
      <c r="L219" s="42"/>
      <c r="M219" s="43"/>
      <c r="N219" s="44"/>
      <c r="O219" s="44"/>
      <c r="P219" s="44"/>
      <c r="Q219" s="44"/>
    </row>
    <row r="220" spans="1:17" s="7" customFormat="1" ht="11.25">
      <c r="A220" s="70"/>
      <c r="B220" s="21" t="s">
        <v>37</v>
      </c>
      <c r="C220" s="73"/>
      <c r="D220" s="76"/>
      <c r="E220" s="18"/>
      <c r="F220" s="18"/>
      <c r="G220" s="38"/>
      <c r="H220" s="84"/>
      <c r="I220" s="47"/>
      <c r="J220" s="47"/>
      <c r="K220" s="47"/>
      <c r="L220" s="47"/>
      <c r="M220" s="48"/>
      <c r="N220" s="49"/>
      <c r="O220" s="49"/>
      <c r="P220" s="49"/>
      <c r="Q220" s="49"/>
    </row>
    <row r="221" spans="1:17" s="7" customFormat="1" ht="11.25">
      <c r="A221" s="70"/>
      <c r="B221" s="60" t="s">
        <v>38</v>
      </c>
      <c r="C221" s="73"/>
      <c r="D221" s="76"/>
      <c r="E221" s="61"/>
      <c r="F221" s="61"/>
      <c r="G221" s="62"/>
      <c r="H221" s="84"/>
      <c r="I221" s="42"/>
      <c r="J221" s="42"/>
      <c r="K221" s="42"/>
      <c r="L221" s="42"/>
      <c r="M221" s="43"/>
      <c r="N221" s="44"/>
      <c r="O221" s="44"/>
      <c r="P221" s="44"/>
      <c r="Q221" s="44"/>
    </row>
    <row r="222" spans="1:17" s="7" customFormat="1" ht="11.25">
      <c r="A222" s="71"/>
      <c r="B222" s="21" t="s">
        <v>47</v>
      </c>
      <c r="C222" s="74"/>
      <c r="D222" s="77"/>
      <c r="E222" s="18"/>
      <c r="F222" s="18"/>
      <c r="G222" s="38"/>
      <c r="H222" s="85"/>
      <c r="I222" s="47"/>
      <c r="J222" s="47"/>
      <c r="K222" s="47"/>
      <c r="L222" s="47"/>
      <c r="M222" s="48"/>
      <c r="N222" s="49"/>
      <c r="O222" s="49"/>
      <c r="P222" s="49"/>
      <c r="Q222" s="49"/>
    </row>
    <row r="223" spans="1:17" ht="11.25">
      <c r="A223" s="66" t="s">
        <v>100</v>
      </c>
      <c r="B223" s="67"/>
      <c r="C223" s="66" t="s">
        <v>24</v>
      </c>
      <c r="D223" s="67"/>
      <c r="E223" s="13">
        <f aca="true" t="shared" si="2" ref="E223:Q223">SUM(E107,E15)</f>
        <v>32990135</v>
      </c>
      <c r="F223" s="13">
        <f t="shared" si="2"/>
        <v>9022235</v>
      </c>
      <c r="G223" s="13">
        <f t="shared" si="2"/>
        <v>23967900</v>
      </c>
      <c r="H223" s="13">
        <f t="shared" si="2"/>
        <v>14351073</v>
      </c>
      <c r="I223" s="13">
        <f t="shared" si="2"/>
        <v>3976316</v>
      </c>
      <c r="J223" s="13">
        <f t="shared" si="2"/>
        <v>462482</v>
      </c>
      <c r="K223" s="13">
        <f t="shared" si="2"/>
        <v>0</v>
      </c>
      <c r="L223" s="13">
        <f t="shared" si="2"/>
        <v>3513834</v>
      </c>
      <c r="M223" s="13">
        <f t="shared" si="2"/>
        <v>10222641</v>
      </c>
      <c r="N223" s="13">
        <f t="shared" si="2"/>
        <v>152116</v>
      </c>
      <c r="O223" s="13">
        <f t="shared" si="2"/>
        <v>0</v>
      </c>
      <c r="P223" s="13">
        <f t="shared" si="2"/>
        <v>0</v>
      </c>
      <c r="Q223" s="13">
        <f t="shared" si="2"/>
        <v>10374757</v>
      </c>
    </row>
    <row r="225" spans="1:17" ht="11.25">
      <c r="A225" s="68" t="s">
        <v>101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14"/>
      <c r="L225" s="14"/>
      <c r="M225" s="14"/>
      <c r="N225" s="14"/>
      <c r="O225" s="14"/>
      <c r="P225" s="14"/>
      <c r="Q225" s="14"/>
    </row>
  </sheetData>
  <mergeCells count="218">
    <mergeCell ref="A42:A44"/>
    <mergeCell ref="A45:A50"/>
    <mergeCell ref="C73:Q73"/>
    <mergeCell ref="C91:Q91"/>
    <mergeCell ref="C88:Q88"/>
    <mergeCell ref="C89:Q89"/>
    <mergeCell ref="C79:Q79"/>
    <mergeCell ref="C44:Q44"/>
    <mergeCell ref="Q47:Q49"/>
    <mergeCell ref="C51:Q51"/>
    <mergeCell ref="C158:Q158"/>
    <mergeCell ref="C120:Q120"/>
    <mergeCell ref="C90:Q90"/>
    <mergeCell ref="C72:Q72"/>
    <mergeCell ref="D113:D116"/>
    <mergeCell ref="C82:Q82"/>
    <mergeCell ref="C155:Q155"/>
    <mergeCell ref="C146:Q146"/>
    <mergeCell ref="C157:Q157"/>
    <mergeCell ref="C147:Q147"/>
    <mergeCell ref="C35:Q35"/>
    <mergeCell ref="K30:K33"/>
    <mergeCell ref="C43:Q43"/>
    <mergeCell ref="N30:N33"/>
    <mergeCell ref="K39:K41"/>
    <mergeCell ref="C36:Q36"/>
    <mergeCell ref="C34:Q34"/>
    <mergeCell ref="Q39:Q41"/>
    <mergeCell ref="N39:N41"/>
    <mergeCell ref="O39:O41"/>
    <mergeCell ref="C15:D15"/>
    <mergeCell ref="C148:Q148"/>
    <mergeCell ref="C149:Q149"/>
    <mergeCell ref="C156:Q156"/>
    <mergeCell ref="P30:P33"/>
    <mergeCell ref="C80:Q80"/>
    <mergeCell ref="C81:Q81"/>
    <mergeCell ref="C45:Q45"/>
    <mergeCell ref="C42:Q42"/>
    <mergeCell ref="C55:C60"/>
    <mergeCell ref="L30:L33"/>
    <mergeCell ref="M30:M33"/>
    <mergeCell ref="O30:O33"/>
    <mergeCell ref="C16:Q16"/>
    <mergeCell ref="C17:Q17"/>
    <mergeCell ref="C18:Q18"/>
    <mergeCell ref="C26:Q26"/>
    <mergeCell ref="C27:Q27"/>
    <mergeCell ref="C19:Q19"/>
    <mergeCell ref="C21:C24"/>
    <mergeCell ref="A5:Q5"/>
    <mergeCell ref="H8:Q8"/>
    <mergeCell ref="H10:H13"/>
    <mergeCell ref="C25:Q25"/>
    <mergeCell ref="H9:Q9"/>
    <mergeCell ref="A16:A24"/>
    <mergeCell ref="A8:A13"/>
    <mergeCell ref="B8:B13"/>
    <mergeCell ref="C8:C13"/>
    <mergeCell ref="D8:D13"/>
    <mergeCell ref="C102:C106"/>
    <mergeCell ref="C111:Q111"/>
    <mergeCell ref="C109:Q109"/>
    <mergeCell ref="C110:Q110"/>
    <mergeCell ref="C97:Q97"/>
    <mergeCell ref="C98:Q98"/>
    <mergeCell ref="C99:Q99"/>
    <mergeCell ref="C100:Q100"/>
    <mergeCell ref="A108:A116"/>
    <mergeCell ref="A97:A106"/>
    <mergeCell ref="C139:Q139"/>
    <mergeCell ref="C117:Q117"/>
    <mergeCell ref="C118:Q118"/>
    <mergeCell ref="C119:Q119"/>
    <mergeCell ref="C131:C135"/>
    <mergeCell ref="D131:D135"/>
    <mergeCell ref="C122:C125"/>
    <mergeCell ref="D122:D125"/>
    <mergeCell ref="C47:C50"/>
    <mergeCell ref="I47:I49"/>
    <mergeCell ref="A88:A91"/>
    <mergeCell ref="A92:A96"/>
    <mergeCell ref="C66:C69"/>
    <mergeCell ref="D55:D60"/>
    <mergeCell ref="C53:Q53"/>
    <mergeCell ref="C54:Q54"/>
    <mergeCell ref="C52:Q52"/>
    <mergeCell ref="A51:A60"/>
    <mergeCell ref="A61:A69"/>
    <mergeCell ref="A79:A87"/>
    <mergeCell ref="C196:Q196"/>
    <mergeCell ref="C62:Q62"/>
    <mergeCell ref="A70:A78"/>
    <mergeCell ref="C63:Q63"/>
    <mergeCell ref="C64:Q64"/>
    <mergeCell ref="C186:Q186"/>
    <mergeCell ref="C187:Q187"/>
    <mergeCell ref="C61:Q61"/>
    <mergeCell ref="C198:Q198"/>
    <mergeCell ref="C178:Q178"/>
    <mergeCell ref="C176:Q176"/>
    <mergeCell ref="C177:Q177"/>
    <mergeCell ref="C188:Q188"/>
    <mergeCell ref="C195:Q195"/>
    <mergeCell ref="C197:Q197"/>
    <mergeCell ref="D47:D50"/>
    <mergeCell ref="O47:O49"/>
    <mergeCell ref="J47:J49"/>
    <mergeCell ref="K47:K49"/>
    <mergeCell ref="H47:H49"/>
    <mergeCell ref="L47:L49"/>
    <mergeCell ref="M47:M49"/>
    <mergeCell ref="N47:N49"/>
    <mergeCell ref="E8:E13"/>
    <mergeCell ref="F8:G8"/>
    <mergeCell ref="F9:F13"/>
    <mergeCell ref="G9:G13"/>
    <mergeCell ref="P39:P41"/>
    <mergeCell ref="D66:D69"/>
    <mergeCell ref="C151:C154"/>
    <mergeCell ref="D151:D154"/>
    <mergeCell ref="P47:P49"/>
    <mergeCell ref="C129:Q129"/>
    <mergeCell ref="C70:Q70"/>
    <mergeCell ref="C71:Q71"/>
    <mergeCell ref="C75:C78"/>
    <mergeCell ref="C84:C87"/>
    <mergeCell ref="D75:D78"/>
    <mergeCell ref="C113:C116"/>
    <mergeCell ref="C166:Q166"/>
    <mergeCell ref="C167:Q167"/>
    <mergeCell ref="D84:D87"/>
    <mergeCell ref="C93:C96"/>
    <mergeCell ref="D93:D96"/>
    <mergeCell ref="C107:D107"/>
    <mergeCell ref="C108:Q108"/>
    <mergeCell ref="D102:D106"/>
    <mergeCell ref="A155:A164"/>
    <mergeCell ref="C160:C164"/>
    <mergeCell ref="D160:D164"/>
    <mergeCell ref="A136:A145"/>
    <mergeCell ref="C141:C145"/>
    <mergeCell ref="D141:D145"/>
    <mergeCell ref="A146:A154"/>
    <mergeCell ref="C138:Q138"/>
    <mergeCell ref="C136:Q136"/>
    <mergeCell ref="C137:Q137"/>
    <mergeCell ref="A175:A184"/>
    <mergeCell ref="C180:C184"/>
    <mergeCell ref="D180:D184"/>
    <mergeCell ref="C175:Q175"/>
    <mergeCell ref="A165:A174"/>
    <mergeCell ref="C170:C174"/>
    <mergeCell ref="D170:D174"/>
    <mergeCell ref="C165:Q165"/>
    <mergeCell ref="C168:Q168"/>
    <mergeCell ref="A185:A194"/>
    <mergeCell ref="C190:C194"/>
    <mergeCell ref="D190:D194"/>
    <mergeCell ref="C185:Q185"/>
    <mergeCell ref="C205:Q205"/>
    <mergeCell ref="C206:Q206"/>
    <mergeCell ref="C207:Q207"/>
    <mergeCell ref="C200:C204"/>
    <mergeCell ref="D200:D204"/>
    <mergeCell ref="I10:Q10"/>
    <mergeCell ref="I11:L11"/>
    <mergeCell ref="M11:Q11"/>
    <mergeCell ref="I12:I13"/>
    <mergeCell ref="J12:L12"/>
    <mergeCell ref="M12:M13"/>
    <mergeCell ref="N12:Q12"/>
    <mergeCell ref="D21:D24"/>
    <mergeCell ref="H21:H24"/>
    <mergeCell ref="I21:I24"/>
    <mergeCell ref="J21:J24"/>
    <mergeCell ref="K21:K24"/>
    <mergeCell ref="L21:L24"/>
    <mergeCell ref="M21:M24"/>
    <mergeCell ref="N21:N24"/>
    <mergeCell ref="O21:O24"/>
    <mergeCell ref="P21:P24"/>
    <mergeCell ref="Q21:Q24"/>
    <mergeCell ref="A25:A33"/>
    <mergeCell ref="C28:Q28"/>
    <mergeCell ref="C30:C33"/>
    <mergeCell ref="D30:D33"/>
    <mergeCell ref="H30:H33"/>
    <mergeCell ref="I30:I33"/>
    <mergeCell ref="J30:J33"/>
    <mergeCell ref="Q30:Q33"/>
    <mergeCell ref="A34:A41"/>
    <mergeCell ref="C37:Q37"/>
    <mergeCell ref="C39:C41"/>
    <mergeCell ref="D39:D41"/>
    <mergeCell ref="H39:H41"/>
    <mergeCell ref="I39:I41"/>
    <mergeCell ref="J39:J41"/>
    <mergeCell ref="L39:L41"/>
    <mergeCell ref="M39:M41"/>
    <mergeCell ref="C216:Q216"/>
    <mergeCell ref="C218:C222"/>
    <mergeCell ref="D218:D222"/>
    <mergeCell ref="H218:H222"/>
    <mergeCell ref="C213:Q213"/>
    <mergeCell ref="C214:Q214"/>
    <mergeCell ref="C215:Q215"/>
    <mergeCell ref="C208:Q208"/>
    <mergeCell ref="A223:B223"/>
    <mergeCell ref="C223:D223"/>
    <mergeCell ref="A225:J225"/>
    <mergeCell ref="A117:A127"/>
    <mergeCell ref="A128:A135"/>
    <mergeCell ref="A195:A204"/>
    <mergeCell ref="A205:A212"/>
    <mergeCell ref="C210:C212"/>
    <mergeCell ref="D210:D212"/>
    <mergeCell ref="A213:A222"/>
  </mergeCells>
  <printOptions/>
  <pageMargins left="0.1968503937007874" right="0.1968503937007874" top="0.8267716535433072" bottom="0.3937007874015748" header="0.8267716535433072" footer="0.1968503937007874"/>
  <pageSetup horizontalDpi="600" verticalDpi="600" orientation="landscape" paperSize="9" scale="95" r:id="rId1"/>
  <headerFooter alignWithMargins="0">
    <oddFooter>&amp;CStrona &amp;P z &amp;N</oddFooter>
  </headerFooter>
  <rowBreaks count="1" manualBreakCount="1"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Iława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Iława</dc:creator>
  <cp:keywords/>
  <dc:description/>
  <cp:lastModifiedBy>SP Iława</cp:lastModifiedBy>
  <cp:lastPrinted>2010-01-18T13:07:33Z</cp:lastPrinted>
  <dcterms:created xsi:type="dcterms:W3CDTF">2010-01-18T12:20:25Z</dcterms:created>
  <dcterms:modified xsi:type="dcterms:W3CDTF">2010-01-18T13:52:56Z</dcterms:modified>
  <cp:category/>
  <cp:version/>
  <cp:contentType/>
  <cp:contentStatus/>
</cp:coreProperties>
</file>