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20940" windowHeight="11385" activeTab="0"/>
  </bookViews>
  <sheets>
    <sheet name="zał3a-zadania inwestycyjne" sheetId="1" r:id="rId1"/>
  </sheets>
  <definedNames>
    <definedName name="_xlnm.Print_Titles" localSheetId="0">'zał3a-zadania inwestycyjne'!$10:$13</definedName>
  </definedNames>
  <calcPr fullCalcOnLoad="1"/>
</workbook>
</file>

<file path=xl/sharedStrings.xml><?xml version="1.0" encoding="utf-8"?>
<sst xmlns="http://schemas.openxmlformats.org/spreadsheetml/2006/main" count="76" uniqueCount="69">
  <si>
    <t xml:space="preserve">                     Załącznik Nr 3a</t>
  </si>
  <si>
    <t xml:space="preserve">                                      z dnia 29 grudnia 2009 r.</t>
  </si>
  <si>
    <t>Zadania inwestycyjne w 2010 r.</t>
  </si>
  <si>
    <t>w złotych</t>
  </si>
  <si>
    <t>Dział</t>
  </si>
  <si>
    <t>Rozdział</t>
  </si>
  <si>
    <t xml:space="preserve">Nazwa zadania inwestycyjnego </t>
  </si>
  <si>
    <t>Lata realizacji</t>
  </si>
  <si>
    <t>Łączne koszty finansowe</t>
  </si>
  <si>
    <t>Nakłady poniesione do 31.XII.2004</t>
  </si>
  <si>
    <t>Pozostałe nakłady do poniesienia (8+12+13+14)</t>
  </si>
  <si>
    <t>PLANOWANE WYDATKI</t>
  </si>
  <si>
    <t>Jednostka organizacyjna realizująca zadanie lub koordynująca program</t>
  </si>
  <si>
    <t>Rok budżetowy 2009 (6+7+8+9)</t>
  </si>
  <si>
    <t>W TYM: ŹRÓDŁA FINANSOWANIA</t>
  </si>
  <si>
    <t>Rok 2006</t>
  </si>
  <si>
    <t>Dochody własne jst</t>
  </si>
  <si>
    <t>Kredyty i pożyczki</t>
  </si>
  <si>
    <t>środki pochodzące z innych źródeł</t>
  </si>
  <si>
    <t>środki wymienione w art.. 5 ust. 1 pkt 2 i 3 u.f.p.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</si>
  <si>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</si>
  <si>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</si>
  <si>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</si>
  <si>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</si>
  <si>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</si>
  <si>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</si>
  <si>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</si>
  <si>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</si>
  <si>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</si>
  <si>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</si>
  <si>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</si>
  <si>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TRANSPORT I ŁĄCZNOŚĆ</t>
  </si>
  <si>
    <t>Przebudowa drogi powiatowej Nr 1214 Kałduny - Rożental - Wałdyki od. dł. 4,86km</t>
  </si>
  <si>
    <t>B</t>
  </si>
  <si>
    <t>PZD Iława</t>
  </si>
  <si>
    <t>Przebudowa ul. Narutowicza w Iławie wraz z budową parkingów</t>
  </si>
  <si>
    <t>Budowa ronda nakładkowego na skrzyżowaniu ul. 1 Maja i Wiejska w Iławie</t>
  </si>
  <si>
    <t>Przebudowa drogi powiatowej Nr 1222N Lubawa-Rumienica – II etap długości 5,75 km</t>
  </si>
  <si>
    <t>Przebudowa drogi powiatowej Nr 1313 na odcinku Iława - Wikielec z uwzględnieniem ścieżki rowerowej (wykonanie koncepcji przebudowy do ww. drogi)</t>
  </si>
  <si>
    <t>Zakup centrali telefonicznej</t>
  </si>
  <si>
    <t>ADMINISTRACJA PUBLICZNA</t>
  </si>
  <si>
    <t>Montaż instalacji monitorującej dla Wydziału Komunikacji</t>
  </si>
  <si>
    <t>Starostwo Powiatowe w Iławie</t>
  </si>
  <si>
    <t>Przebudowa instalacji elektrycznej w budynku Starostwa Powiatowego - Etap II</t>
  </si>
  <si>
    <t>Przebudowa instalacji sygnalizacji ppoż. w budynku Starostwa Powiatowego - Etap II</t>
  </si>
  <si>
    <t xml:space="preserve">Przebudowa pomieszczeń na parterze w budynku Starostwa Powiatowego </t>
  </si>
  <si>
    <t>Stacja robocza do aktualizacji</t>
  </si>
  <si>
    <t xml:space="preserve">Zakup kserokopiarek </t>
  </si>
  <si>
    <t>Przełącznik sieciowy dla Wydziału Komunikacji</t>
  </si>
  <si>
    <t>BEZPIECZEŃSTWO PUBLICZNE I OCHRONA PRZECIWPOŻAROWA</t>
  </si>
  <si>
    <t>Komenda Powiatowa Państwowej Straży Pożarnej</t>
  </si>
  <si>
    <t>Zakup sprzętu informatycznego</t>
  </si>
  <si>
    <t>C</t>
  </si>
  <si>
    <t>OBRONA CYWILNA</t>
  </si>
  <si>
    <t>Aparat prądotwórczy dużej mocy do budynku Starostwa Powiatowego</t>
  </si>
  <si>
    <t>ZSR Kisielice</t>
  </si>
  <si>
    <t>OŚWIATA I WYCHOWANIE</t>
  </si>
  <si>
    <t>Zakup sprzętu komputerowego</t>
  </si>
  <si>
    <t>Powiatowe Centrum Kształcenia Praktycznego</t>
  </si>
  <si>
    <t>POWIATOWE URZĘDY PRACY</t>
  </si>
  <si>
    <t>Przystosowanie garażu na archiwum</t>
  </si>
  <si>
    <t>Powiatowy Urząd Pracy</t>
  </si>
  <si>
    <t>Zakup i montaż windy</t>
  </si>
  <si>
    <t>OGÓŁEM</t>
  </si>
  <si>
    <t xml:space="preserve"> </t>
  </si>
  <si>
    <t>*  A  Dotacje i środki z budżetu państwa (np.. Od Wojewody, MEN, UKSiS)</t>
  </si>
  <si>
    <t xml:space="preserve">   B  Środki i dotacje otrzymane od innych jst oraz innych jednostek zaliczanych do sektora finansów publicznych</t>
  </si>
  <si>
    <t xml:space="preserve">   C  Inne źródła</t>
  </si>
  <si>
    <t xml:space="preserve">                                      do Uchwały Rady Powiatu Nr XXXV/227/09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</si>
</sst>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_ ;\-#,##0.00\ "/>
    <numFmt numFmtId="189" formatCode="[$-415]d\ mmmm\ yyyy"/>
    <numFmt numFmtId="190" formatCode="00\-000"/>
    <numFmt numFmtId="191" formatCode="0.00;[Red]0.00"/>
    <numFmt numFmtId="192" formatCode="0.000;[Red]0.000"/>
    <numFmt numFmtId="193" formatCode="0.0000;[Red]0.0000"/>
    <numFmt numFmtId="194" formatCode="#,##0.00\ &quot;zł&quot;"/>
  </numFmts>
  <fonts count="19">
    <font>
      <sz val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b/>
      <sz val="11"/>
      <name val="Arial CE"/>
      <family val="2"/>
    </font>
    <font>
      <b/>
      <sz val="10"/>
      <color indexed="8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vertical="center" wrapText="1"/>
    </xf>
    <xf numFmtId="3" fontId="14" fillId="0" borderId="8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1" fillId="0" borderId="8" xfId="0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0" fillId="0" borderId="7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/>
    </xf>
    <xf numFmtId="0" fontId="10" fillId="0" borderId="4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/>
    </xf>
    <xf numFmtId="3" fontId="13" fillId="0" borderId="7" xfId="0" applyNumberFormat="1" applyFont="1" applyFill="1" applyBorder="1" applyAlignment="1">
      <alignment horizontal="right" vertical="center" wrapText="1"/>
    </xf>
    <xf numFmtId="3" fontId="13" fillId="0" borderId="4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/>
    </xf>
    <xf numFmtId="0" fontId="12" fillId="0" borderId="4" xfId="0" applyFont="1" applyFill="1" applyBorder="1" applyAlignment="1">
      <alignment horizontal="left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1148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1148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41148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41148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41148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41148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41148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8" name="TextBox 8"/>
        <xdr:cNvSpPr txBox="1">
          <a:spLocks noChangeArrowheads="1"/>
        </xdr:cNvSpPr>
      </xdr:nvSpPr>
      <xdr:spPr>
        <a:xfrm>
          <a:off x="41148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O50"/>
  <sheetViews>
    <sheetView tabSelected="1" view="pageBreakPreview" zoomScaleSheetLayoutView="100" workbookViewId="0" topLeftCell="A8">
      <selection activeCell="Q28" sqref="Q28"/>
    </sheetView>
  </sheetViews>
  <sheetFormatPr defaultColWidth="9.00390625" defaultRowHeight="12.75"/>
  <cols>
    <col min="1" max="1" width="5.00390625" style="1" customWidth="1"/>
    <col min="2" max="2" width="7.25390625" style="1" customWidth="1"/>
    <col min="3" max="3" width="31.00390625" style="1" customWidth="1"/>
    <col min="4" max="4" width="8.00390625" style="2" hidden="1" customWidth="1"/>
    <col min="5" max="5" width="10.75390625" style="1" customWidth="1"/>
    <col min="6" max="6" width="11.625" style="1" hidden="1" customWidth="1"/>
    <col min="7" max="7" width="12.125" style="1" hidden="1" customWidth="1"/>
    <col min="8" max="8" width="10.25390625" style="3" customWidth="1"/>
    <col min="9" max="9" width="10.375" style="1" bestFit="1" customWidth="1"/>
    <col min="10" max="10" width="9.625" style="1" customWidth="1"/>
    <col min="11" max="11" width="2.875" style="1" customWidth="1"/>
    <col min="12" max="12" width="11.375" style="1" customWidth="1"/>
    <col min="13" max="13" width="14.375" style="1" customWidth="1"/>
    <col min="14" max="14" width="10.00390625" style="1" hidden="1" customWidth="1"/>
    <col min="15" max="15" width="16.375" style="1" customWidth="1"/>
    <col min="16" max="16384" width="9.125" style="1" customWidth="1"/>
  </cols>
  <sheetData>
    <row r="1" spans="13:15" ht="16.5" customHeight="1">
      <c r="M1" s="4"/>
      <c r="N1" s="4"/>
      <c r="O1" s="5" t="s">
        <v>0</v>
      </c>
    </row>
    <row r="2" spans="12:15" ht="15" customHeight="1">
      <c r="L2" s="6"/>
      <c r="M2" s="7"/>
      <c r="N2" s="7"/>
      <c r="O2" s="8" t="s">
        <v>68</v>
      </c>
    </row>
    <row r="3" spans="13:15" ht="12" customHeight="1">
      <c r="M3" s="9"/>
      <c r="N3" s="9"/>
      <c r="O3" s="8" t="s">
        <v>1</v>
      </c>
    </row>
    <row r="4" ht="3.75" customHeight="1">
      <c r="N4" s="10"/>
    </row>
    <row r="5" ht="1.5" customHeight="1">
      <c r="N5" s="10"/>
    </row>
    <row r="6" ht="16.5" customHeight="1" hidden="1">
      <c r="N6" s="10"/>
    </row>
    <row r="7" spans="1:15" s="11" customFormat="1" ht="3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11" customFormat="1" ht="17.25" customHeight="1">
      <c r="A8" s="48" t="s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ht="17.25" customHeight="1">
      <c r="O9" s="12" t="s">
        <v>3</v>
      </c>
    </row>
    <row r="10" spans="1:15" s="14" customFormat="1" ht="12.75">
      <c r="A10" s="108" t="s">
        <v>4</v>
      </c>
      <c r="B10" s="108" t="s">
        <v>5</v>
      </c>
      <c r="C10" s="108" t="s">
        <v>6</v>
      </c>
      <c r="D10" s="108" t="s">
        <v>7</v>
      </c>
      <c r="E10" s="108" t="s">
        <v>8</v>
      </c>
      <c r="F10" s="108" t="s">
        <v>9</v>
      </c>
      <c r="G10" s="108" t="s">
        <v>10</v>
      </c>
      <c r="H10" s="50" t="s">
        <v>11</v>
      </c>
      <c r="I10" s="51"/>
      <c r="J10" s="51"/>
      <c r="K10" s="51"/>
      <c r="L10" s="51"/>
      <c r="M10" s="51"/>
      <c r="N10" s="51"/>
      <c r="O10" s="108" t="s">
        <v>12</v>
      </c>
    </row>
    <row r="11" spans="1:15" s="15" customFormat="1" ht="12.75" customHeight="1">
      <c r="A11" s="49"/>
      <c r="B11" s="49"/>
      <c r="C11" s="49"/>
      <c r="D11" s="109"/>
      <c r="E11" s="49"/>
      <c r="F11" s="49"/>
      <c r="G11" s="49"/>
      <c r="H11" s="108" t="s">
        <v>13</v>
      </c>
      <c r="I11" s="108" t="s">
        <v>14</v>
      </c>
      <c r="J11" s="52"/>
      <c r="K11" s="52"/>
      <c r="L11" s="52"/>
      <c r="M11" s="52"/>
      <c r="N11" s="108" t="s">
        <v>15</v>
      </c>
      <c r="O11" s="109"/>
    </row>
    <row r="12" spans="1:15" s="15" customFormat="1" ht="46.5" customHeight="1">
      <c r="A12" s="49"/>
      <c r="B12" s="49"/>
      <c r="C12" s="49"/>
      <c r="D12" s="109"/>
      <c r="E12" s="49"/>
      <c r="F12" s="49"/>
      <c r="G12" s="49"/>
      <c r="H12" s="108"/>
      <c r="I12" s="13" t="s">
        <v>16</v>
      </c>
      <c r="J12" s="13" t="s">
        <v>17</v>
      </c>
      <c r="K12" s="53" t="s">
        <v>18</v>
      </c>
      <c r="L12" s="28"/>
      <c r="M12" s="13" t="s">
        <v>19</v>
      </c>
      <c r="N12" s="108"/>
      <c r="O12" s="109"/>
    </row>
    <row r="13" spans="1:15" s="15" customFormat="1" ht="12.75">
      <c r="A13" s="16" t="s">
        <v>20</v>
      </c>
      <c r="B13" s="16" t="s">
        <v>21</v>
      </c>
      <c r="C13" s="16" t="s">
        <v>22</v>
      </c>
      <c r="D13" s="16" t="s">
        <v>23</v>
      </c>
      <c r="E13" s="16" t="s">
        <v>23</v>
      </c>
      <c r="F13" s="16" t="s">
        <v>24</v>
      </c>
      <c r="G13" s="16" t="s">
        <v>25</v>
      </c>
      <c r="H13" s="16" t="s">
        <v>24</v>
      </c>
      <c r="I13" s="16" t="s">
        <v>25</v>
      </c>
      <c r="J13" s="16" t="s">
        <v>26</v>
      </c>
      <c r="K13" s="119" t="s">
        <v>27</v>
      </c>
      <c r="L13" s="120"/>
      <c r="M13" s="16" t="s">
        <v>28</v>
      </c>
      <c r="N13" s="16" t="s">
        <v>29</v>
      </c>
      <c r="O13" s="16" t="s">
        <v>30</v>
      </c>
    </row>
    <row r="14" spans="1:15" s="21" customFormat="1" ht="12.75">
      <c r="A14" s="17">
        <v>600</v>
      </c>
      <c r="B14" s="17">
        <v>60014</v>
      </c>
      <c r="C14" s="18" t="s">
        <v>31</v>
      </c>
      <c r="D14" s="19"/>
      <c r="E14" s="20">
        <f>SUM(E15:E22)</f>
        <v>5727689</v>
      </c>
      <c r="F14" s="20">
        <f>SUM(F15:F22)</f>
        <v>0</v>
      </c>
      <c r="G14" s="20">
        <f>SUM(G15:G22)</f>
        <v>0</v>
      </c>
      <c r="H14" s="20">
        <f>SUM(H15:H22)</f>
        <v>5727689</v>
      </c>
      <c r="I14" s="20">
        <f>SUM(I15:I22)</f>
        <v>2098060</v>
      </c>
      <c r="J14" s="20">
        <f>SUM(J16:J22)</f>
        <v>0</v>
      </c>
      <c r="K14" s="110">
        <f>L15+L19</f>
        <v>914379</v>
      </c>
      <c r="L14" s="111"/>
      <c r="M14" s="20">
        <f>SUM(M17:M18)</f>
        <v>2715250</v>
      </c>
      <c r="N14" s="20">
        <f>SUM(N15:N15)</f>
        <v>0</v>
      </c>
      <c r="O14" s="18"/>
    </row>
    <row r="15" spans="1:15" s="21" customFormat="1" ht="12.75">
      <c r="A15" s="22"/>
      <c r="B15" s="23"/>
      <c r="C15" s="74" t="s">
        <v>32</v>
      </c>
      <c r="D15" s="25"/>
      <c r="E15" s="112">
        <v>838903</v>
      </c>
      <c r="F15" s="26"/>
      <c r="G15" s="26"/>
      <c r="H15" s="101">
        <f>SUM(I15,L15)</f>
        <v>838903</v>
      </c>
      <c r="I15" s="101">
        <v>419452</v>
      </c>
      <c r="J15" s="101">
        <v>0</v>
      </c>
      <c r="K15" s="113" t="s">
        <v>33</v>
      </c>
      <c r="L15" s="104">
        <v>419451</v>
      </c>
      <c r="M15" s="112">
        <v>0</v>
      </c>
      <c r="N15" s="29"/>
      <c r="O15" s="115" t="s">
        <v>34</v>
      </c>
    </row>
    <row r="16" spans="1:15" s="21" customFormat="1" ht="19.5" customHeight="1">
      <c r="A16" s="22"/>
      <c r="B16" s="23"/>
      <c r="C16" s="74"/>
      <c r="D16" s="25"/>
      <c r="E16" s="112"/>
      <c r="F16" s="26"/>
      <c r="G16" s="26"/>
      <c r="H16" s="101"/>
      <c r="I16" s="101"/>
      <c r="J16" s="101"/>
      <c r="K16" s="114"/>
      <c r="L16" s="105"/>
      <c r="M16" s="112"/>
      <c r="N16" s="32"/>
      <c r="O16" s="116"/>
    </row>
    <row r="17" spans="1:15" s="21" customFormat="1" ht="26.25" customHeight="1">
      <c r="A17" s="22"/>
      <c r="B17" s="23"/>
      <c r="C17" s="24" t="s">
        <v>35</v>
      </c>
      <c r="D17" s="25"/>
      <c r="E17" s="26">
        <f>SUM(H17)</f>
        <v>2107155</v>
      </c>
      <c r="F17" s="26"/>
      <c r="G17" s="26"/>
      <c r="H17" s="26">
        <f>SUM(I17,M17)</f>
        <v>2107155</v>
      </c>
      <c r="I17" s="27">
        <v>632147</v>
      </c>
      <c r="J17" s="27"/>
      <c r="K17" s="26"/>
      <c r="L17" s="26"/>
      <c r="M17" s="26">
        <v>1475008</v>
      </c>
      <c r="N17" s="32"/>
      <c r="O17" s="116"/>
    </row>
    <row r="18" spans="1:15" s="21" customFormat="1" ht="24.75" customHeight="1">
      <c r="A18" s="22"/>
      <c r="B18" s="23"/>
      <c r="C18" s="24" t="s">
        <v>36</v>
      </c>
      <c r="D18" s="25"/>
      <c r="E18" s="26">
        <f>SUM(H18)</f>
        <v>1771775</v>
      </c>
      <c r="F18" s="26"/>
      <c r="G18" s="26"/>
      <c r="H18" s="26">
        <f>SUM(I18,M18)</f>
        <v>1771775</v>
      </c>
      <c r="I18" s="27">
        <v>531533</v>
      </c>
      <c r="J18" s="27"/>
      <c r="K18" s="26"/>
      <c r="L18" s="26"/>
      <c r="M18" s="26">
        <v>1240242</v>
      </c>
      <c r="N18" s="32"/>
      <c r="O18" s="116"/>
    </row>
    <row r="19" spans="1:15" s="21" customFormat="1" ht="15.75" customHeight="1">
      <c r="A19" s="22"/>
      <c r="B19" s="23"/>
      <c r="C19" s="74" t="s">
        <v>37</v>
      </c>
      <c r="D19" s="25"/>
      <c r="E19" s="112">
        <v>989856</v>
      </c>
      <c r="F19" s="26"/>
      <c r="G19" s="26"/>
      <c r="H19" s="101">
        <f>SUM(I19,L19)</f>
        <v>989856</v>
      </c>
      <c r="I19" s="101">
        <v>494928</v>
      </c>
      <c r="J19" s="101">
        <v>0</v>
      </c>
      <c r="K19" s="113" t="s">
        <v>33</v>
      </c>
      <c r="L19" s="104">
        <v>494928</v>
      </c>
      <c r="M19" s="112">
        <v>0</v>
      </c>
      <c r="N19" s="32"/>
      <c r="O19" s="116"/>
    </row>
    <row r="20" spans="1:15" s="21" customFormat="1" ht="19.5" customHeight="1">
      <c r="A20" s="22"/>
      <c r="B20" s="23"/>
      <c r="C20" s="74"/>
      <c r="D20" s="25"/>
      <c r="E20" s="112"/>
      <c r="F20" s="26"/>
      <c r="G20" s="26"/>
      <c r="H20" s="101"/>
      <c r="I20" s="101"/>
      <c r="J20" s="101"/>
      <c r="K20" s="114"/>
      <c r="L20" s="105"/>
      <c r="M20" s="112"/>
      <c r="N20" s="32"/>
      <c r="O20" s="116"/>
    </row>
    <row r="21" spans="1:15" s="21" customFormat="1" ht="46.5" customHeight="1">
      <c r="A21" s="22"/>
      <c r="B21" s="23"/>
      <c r="C21" s="24" t="s">
        <v>38</v>
      </c>
      <c r="D21" s="25"/>
      <c r="E21" s="26">
        <v>15000</v>
      </c>
      <c r="F21" s="26"/>
      <c r="G21" s="26"/>
      <c r="H21" s="27">
        <v>15000</v>
      </c>
      <c r="I21" s="27">
        <v>15000</v>
      </c>
      <c r="J21" s="27"/>
      <c r="K21" s="30"/>
      <c r="L21" s="31"/>
      <c r="M21" s="26"/>
      <c r="N21" s="32"/>
      <c r="O21" s="116"/>
    </row>
    <row r="22" spans="1:15" s="21" customFormat="1" ht="18" customHeight="1">
      <c r="A22" s="22"/>
      <c r="B22" s="23"/>
      <c r="C22" s="24" t="s">
        <v>39</v>
      </c>
      <c r="D22" s="25"/>
      <c r="E22" s="26">
        <v>5000</v>
      </c>
      <c r="F22" s="26"/>
      <c r="G22" s="26"/>
      <c r="H22" s="27">
        <v>5000</v>
      </c>
      <c r="I22" s="27">
        <v>5000</v>
      </c>
      <c r="J22" s="27">
        <v>0</v>
      </c>
      <c r="K22" s="26"/>
      <c r="L22" s="26">
        <v>0</v>
      </c>
      <c r="M22" s="26">
        <v>0</v>
      </c>
      <c r="N22" s="32"/>
      <c r="O22" s="117"/>
    </row>
    <row r="23" spans="1:15" s="33" customFormat="1" ht="12.75">
      <c r="A23" s="19">
        <v>750</v>
      </c>
      <c r="B23" s="19">
        <v>75020</v>
      </c>
      <c r="C23" s="18" t="s">
        <v>40</v>
      </c>
      <c r="D23" s="19"/>
      <c r="E23" s="20">
        <f aca="true" t="shared" si="0" ref="E23:J23">SUM(E24:E30)</f>
        <v>272000</v>
      </c>
      <c r="F23" s="20">
        <f t="shared" si="0"/>
        <v>134000</v>
      </c>
      <c r="G23" s="20">
        <f t="shared" si="0"/>
        <v>134000</v>
      </c>
      <c r="H23" s="20">
        <f t="shared" si="0"/>
        <v>272000</v>
      </c>
      <c r="I23" s="20">
        <f t="shared" si="0"/>
        <v>272000</v>
      </c>
      <c r="J23" s="20">
        <f t="shared" si="0"/>
        <v>0</v>
      </c>
      <c r="K23" s="110">
        <v>0</v>
      </c>
      <c r="L23" s="111"/>
      <c r="M23" s="20">
        <f>SUM(M24:M30)</f>
        <v>0</v>
      </c>
      <c r="N23" s="20" t="e">
        <f>SUM(#REF!)</f>
        <v>#REF!</v>
      </c>
      <c r="O23" s="19"/>
    </row>
    <row r="24" spans="1:15" s="15" customFormat="1" ht="22.5" customHeight="1">
      <c r="A24" s="34"/>
      <c r="B24" s="35"/>
      <c r="C24" s="36" t="s">
        <v>41</v>
      </c>
      <c r="D24" s="37"/>
      <c r="E24" s="38">
        <v>5000</v>
      </c>
      <c r="F24" s="38">
        <v>30000</v>
      </c>
      <c r="G24" s="38">
        <v>30000</v>
      </c>
      <c r="H24" s="38">
        <v>5000</v>
      </c>
      <c r="I24" s="38">
        <v>5000</v>
      </c>
      <c r="J24" s="27">
        <v>0</v>
      </c>
      <c r="K24" s="99">
        <v>0</v>
      </c>
      <c r="L24" s="100"/>
      <c r="M24" s="26">
        <v>0</v>
      </c>
      <c r="N24" s="27"/>
      <c r="O24" s="118" t="s">
        <v>42</v>
      </c>
    </row>
    <row r="25" spans="1:15" s="15" customFormat="1" ht="22.5">
      <c r="A25" s="41"/>
      <c r="B25" s="42"/>
      <c r="C25" s="43" t="s">
        <v>43</v>
      </c>
      <c r="D25" s="44"/>
      <c r="E25" s="38">
        <v>62000</v>
      </c>
      <c r="F25" s="38">
        <v>85000</v>
      </c>
      <c r="G25" s="38">
        <v>85000</v>
      </c>
      <c r="H25" s="38">
        <v>62000</v>
      </c>
      <c r="I25" s="38">
        <v>62000</v>
      </c>
      <c r="J25" s="27">
        <v>0</v>
      </c>
      <c r="K25" s="99">
        <v>0</v>
      </c>
      <c r="L25" s="100"/>
      <c r="M25" s="26">
        <v>0</v>
      </c>
      <c r="N25" s="32"/>
      <c r="O25" s="93"/>
    </row>
    <row r="26" spans="1:15" s="15" customFormat="1" ht="27" customHeight="1">
      <c r="A26" s="45"/>
      <c r="B26" s="46"/>
      <c r="C26" s="43" t="s">
        <v>44</v>
      </c>
      <c r="D26" s="44"/>
      <c r="E26" s="38">
        <v>22000</v>
      </c>
      <c r="F26" s="38"/>
      <c r="G26" s="38"/>
      <c r="H26" s="38">
        <v>22000</v>
      </c>
      <c r="I26" s="38">
        <v>22000</v>
      </c>
      <c r="J26" s="27"/>
      <c r="K26" s="39"/>
      <c r="L26" s="40"/>
      <c r="M26" s="26"/>
      <c r="N26" s="32"/>
      <c r="O26" s="73"/>
    </row>
    <row r="27" spans="1:15" s="15" customFormat="1" ht="24" customHeight="1">
      <c r="A27" s="19">
        <v>750</v>
      </c>
      <c r="B27" s="19">
        <v>75020</v>
      </c>
      <c r="C27" s="36" t="s">
        <v>45</v>
      </c>
      <c r="D27" s="37"/>
      <c r="E27" s="38">
        <v>150000</v>
      </c>
      <c r="F27" s="38"/>
      <c r="G27" s="38"/>
      <c r="H27" s="38">
        <v>150000</v>
      </c>
      <c r="I27" s="38">
        <v>150000</v>
      </c>
      <c r="J27" s="27"/>
      <c r="K27" s="39"/>
      <c r="L27" s="40"/>
      <c r="M27" s="26"/>
      <c r="N27" s="27"/>
      <c r="O27" s="121" t="s">
        <v>42</v>
      </c>
    </row>
    <row r="28" spans="1:15" s="15" customFormat="1" ht="15.75" customHeight="1">
      <c r="A28" s="98"/>
      <c r="B28" s="80"/>
      <c r="C28" s="43" t="s">
        <v>46</v>
      </c>
      <c r="D28" s="44"/>
      <c r="E28" s="38">
        <v>5000</v>
      </c>
      <c r="F28" s="38">
        <v>9000</v>
      </c>
      <c r="G28" s="38">
        <v>9000</v>
      </c>
      <c r="H28" s="38">
        <v>5000</v>
      </c>
      <c r="I28" s="38">
        <v>5000</v>
      </c>
      <c r="J28" s="27"/>
      <c r="K28" s="39"/>
      <c r="L28" s="40"/>
      <c r="M28" s="26"/>
      <c r="N28" s="32"/>
      <c r="O28" s="122"/>
    </row>
    <row r="29" spans="1:15" s="15" customFormat="1" ht="17.25" customHeight="1">
      <c r="A29" s="41"/>
      <c r="B29" s="42"/>
      <c r="C29" s="43" t="s">
        <v>47</v>
      </c>
      <c r="D29" s="44"/>
      <c r="E29" s="38">
        <v>23000</v>
      </c>
      <c r="F29" s="38">
        <v>10000</v>
      </c>
      <c r="G29" s="38">
        <v>10000</v>
      </c>
      <c r="H29" s="38">
        <v>23000</v>
      </c>
      <c r="I29" s="38">
        <v>23000</v>
      </c>
      <c r="J29" s="27">
        <v>0</v>
      </c>
      <c r="K29" s="39"/>
      <c r="L29" s="40">
        <v>0</v>
      </c>
      <c r="M29" s="26">
        <v>0</v>
      </c>
      <c r="N29" s="32"/>
      <c r="O29" s="122"/>
    </row>
    <row r="30" spans="1:15" s="15" customFormat="1" ht="22.5">
      <c r="A30" s="45"/>
      <c r="B30" s="46"/>
      <c r="C30" s="43" t="s">
        <v>48</v>
      </c>
      <c r="D30" s="44"/>
      <c r="E30" s="38">
        <v>5000</v>
      </c>
      <c r="F30" s="38"/>
      <c r="G30" s="38"/>
      <c r="H30" s="38">
        <v>5000</v>
      </c>
      <c r="I30" s="38">
        <v>5000</v>
      </c>
      <c r="J30" s="27">
        <v>0</v>
      </c>
      <c r="K30" s="99">
        <v>0</v>
      </c>
      <c r="L30" s="100"/>
      <c r="M30" s="26">
        <v>0</v>
      </c>
      <c r="N30" s="32"/>
      <c r="O30" s="123"/>
    </row>
    <row r="31" spans="1:15" s="15" customFormat="1" ht="27" customHeight="1">
      <c r="A31" s="47">
        <v>754</v>
      </c>
      <c r="B31" s="47">
        <v>75411</v>
      </c>
      <c r="C31" s="54" t="s">
        <v>49</v>
      </c>
      <c r="D31" s="55"/>
      <c r="E31" s="20">
        <f>SUM(E32:E35)</f>
        <v>8000</v>
      </c>
      <c r="F31" s="20">
        <f>SUM(F32:F35)</f>
        <v>0</v>
      </c>
      <c r="G31" s="20">
        <f>SUM(G32:G35)</f>
        <v>0</v>
      </c>
      <c r="H31" s="20">
        <f>SUM(H32:H35)</f>
        <v>8000</v>
      </c>
      <c r="I31" s="20">
        <f>SUM(I32:I35)</f>
        <v>8000</v>
      </c>
      <c r="J31" s="56">
        <f>SUM(J32)</f>
        <v>0</v>
      </c>
      <c r="K31" s="57"/>
      <c r="L31" s="58">
        <f>SUM(L32:L35)</f>
        <v>0</v>
      </c>
      <c r="M31" s="58">
        <f>SUM(M32)</f>
        <v>0</v>
      </c>
      <c r="N31" s="20">
        <f>SUM(N33)</f>
        <v>0</v>
      </c>
      <c r="O31" s="118" t="s">
        <v>50</v>
      </c>
    </row>
    <row r="32" spans="1:15" s="15" customFormat="1" ht="12" customHeight="1">
      <c r="A32" s="141"/>
      <c r="B32" s="141"/>
      <c r="C32" s="124" t="s">
        <v>51</v>
      </c>
      <c r="D32" s="55"/>
      <c r="E32" s="104">
        <v>8000</v>
      </c>
      <c r="F32" s="20"/>
      <c r="G32" s="20"/>
      <c r="H32" s="104">
        <v>8000</v>
      </c>
      <c r="I32" s="104">
        <v>8000</v>
      </c>
      <c r="J32" s="127">
        <v>0</v>
      </c>
      <c r="K32" s="129"/>
      <c r="L32" s="131">
        <v>0</v>
      </c>
      <c r="M32" s="133">
        <v>0</v>
      </c>
      <c r="N32" s="56"/>
      <c r="O32" s="93"/>
    </row>
    <row r="33" spans="1:15" s="15" customFormat="1" ht="10.5" customHeight="1">
      <c r="A33" s="142"/>
      <c r="B33" s="142"/>
      <c r="C33" s="125"/>
      <c r="D33" s="55"/>
      <c r="E33" s="125"/>
      <c r="F33" s="27"/>
      <c r="G33" s="27"/>
      <c r="H33" s="105"/>
      <c r="I33" s="105"/>
      <c r="J33" s="128"/>
      <c r="K33" s="130"/>
      <c r="L33" s="132"/>
      <c r="M33" s="132"/>
      <c r="N33" s="59"/>
      <c r="O33" s="93"/>
    </row>
    <row r="34" spans="1:15" s="15" customFormat="1" ht="21" customHeight="1" hidden="1">
      <c r="A34" s="142"/>
      <c r="B34" s="142"/>
      <c r="C34" s="124"/>
      <c r="D34" s="55"/>
      <c r="E34" s="104"/>
      <c r="F34" s="27"/>
      <c r="G34" s="27"/>
      <c r="H34" s="104"/>
      <c r="I34" s="113"/>
      <c r="J34" s="31"/>
      <c r="K34" s="60" t="s">
        <v>33</v>
      </c>
      <c r="L34" s="32"/>
      <c r="M34" s="61"/>
      <c r="N34" s="59"/>
      <c r="O34" s="93"/>
    </row>
    <row r="35" spans="1:15" s="15" customFormat="1" ht="15" customHeight="1" hidden="1">
      <c r="A35" s="143"/>
      <c r="B35" s="143"/>
      <c r="C35" s="126"/>
      <c r="D35" s="55"/>
      <c r="E35" s="105"/>
      <c r="F35" s="27"/>
      <c r="G35" s="27"/>
      <c r="H35" s="105"/>
      <c r="I35" s="114"/>
      <c r="J35" s="31"/>
      <c r="K35" s="63" t="s">
        <v>52</v>
      </c>
      <c r="L35" s="27"/>
      <c r="M35" s="61"/>
      <c r="N35" s="59"/>
      <c r="O35" s="73"/>
    </row>
    <row r="36" spans="1:15" s="15" customFormat="1" ht="14.25">
      <c r="A36" s="64">
        <v>754</v>
      </c>
      <c r="B36" s="64">
        <v>75414</v>
      </c>
      <c r="C36" s="65" t="s">
        <v>53</v>
      </c>
      <c r="D36" s="37"/>
      <c r="E36" s="66">
        <f>SUM(E37:E40)</f>
        <v>5000</v>
      </c>
      <c r="F36" s="66">
        <f>SUM(F37:F40)</f>
        <v>0</v>
      </c>
      <c r="G36" s="66">
        <f>SUM(G37:G40)</f>
        <v>0</v>
      </c>
      <c r="H36" s="66">
        <f>SUM(H37:H40)</f>
        <v>5000</v>
      </c>
      <c r="I36" s="66">
        <f>SUM(I37:I40)</f>
        <v>5000</v>
      </c>
      <c r="J36" s="67"/>
      <c r="K36" s="68"/>
      <c r="L36" s="69"/>
      <c r="M36" s="70"/>
      <c r="N36" s="71"/>
      <c r="O36" s="72"/>
    </row>
    <row r="37" spans="1:15" s="15" customFormat="1" ht="15" customHeight="1">
      <c r="A37" s="134"/>
      <c r="B37" s="134"/>
      <c r="C37" s="137" t="s">
        <v>54</v>
      </c>
      <c r="D37" s="37"/>
      <c r="E37" s="139">
        <v>5000</v>
      </c>
      <c r="F37" s="66"/>
      <c r="G37" s="66"/>
      <c r="H37" s="139">
        <f>SUM(I37,L37:L38)</f>
        <v>5000</v>
      </c>
      <c r="I37" s="139">
        <v>5000</v>
      </c>
      <c r="J37" s="67"/>
      <c r="K37" s="68"/>
      <c r="L37" s="69"/>
      <c r="M37" s="70"/>
      <c r="N37" s="71"/>
      <c r="O37" s="118" t="s">
        <v>42</v>
      </c>
    </row>
    <row r="38" spans="1:15" s="15" customFormat="1" ht="15" customHeight="1">
      <c r="A38" s="135"/>
      <c r="B38" s="135"/>
      <c r="C38" s="138"/>
      <c r="D38" s="37"/>
      <c r="E38" s="138"/>
      <c r="F38" s="38"/>
      <c r="G38" s="38"/>
      <c r="H38" s="140"/>
      <c r="I38" s="140"/>
      <c r="J38" s="67"/>
      <c r="K38" s="68"/>
      <c r="L38" s="69"/>
      <c r="M38" s="70"/>
      <c r="N38" s="71"/>
      <c r="O38" s="73"/>
    </row>
    <row r="39" spans="1:15" s="33" customFormat="1" ht="12.75" hidden="1">
      <c r="A39" s="135"/>
      <c r="B39" s="135"/>
      <c r="C39" s="137"/>
      <c r="D39" s="37"/>
      <c r="E39" s="139"/>
      <c r="F39" s="38"/>
      <c r="G39" s="38"/>
      <c r="H39" s="139"/>
      <c r="I39" s="150"/>
      <c r="J39" s="75">
        <f>SUM(J40)</f>
        <v>0</v>
      </c>
      <c r="K39" s="102">
        <v>0</v>
      </c>
      <c r="L39" s="103"/>
      <c r="M39" s="75">
        <f>SUM(M40)</f>
        <v>0</v>
      </c>
      <c r="N39" s="75">
        <f>SUM(N40)</f>
        <v>0</v>
      </c>
      <c r="O39" s="76"/>
    </row>
    <row r="40" spans="1:15" s="33" customFormat="1" ht="12.75" hidden="1">
      <c r="A40" s="136"/>
      <c r="B40" s="136"/>
      <c r="C40" s="149"/>
      <c r="D40" s="37"/>
      <c r="E40" s="140"/>
      <c r="F40" s="38"/>
      <c r="G40" s="38"/>
      <c r="H40" s="140"/>
      <c r="I40" s="151"/>
      <c r="J40" s="77">
        <v>0</v>
      </c>
      <c r="K40" s="106">
        <v>0</v>
      </c>
      <c r="L40" s="107"/>
      <c r="M40" s="78">
        <v>0</v>
      </c>
      <c r="N40" s="77"/>
      <c r="O40" s="79" t="s">
        <v>55</v>
      </c>
    </row>
    <row r="41" spans="1:15" s="33" customFormat="1" ht="12.75" hidden="1">
      <c r="A41" s="80">
        <v>801</v>
      </c>
      <c r="B41" s="80">
        <v>80140</v>
      </c>
      <c r="C41" s="81" t="s">
        <v>56</v>
      </c>
      <c r="D41" s="80"/>
      <c r="E41" s="75">
        <f aca="true" t="shared" si="1" ref="E41:J41">SUM(E42)</f>
        <v>0</v>
      </c>
      <c r="F41" s="75">
        <f t="shared" si="1"/>
        <v>0</v>
      </c>
      <c r="G41" s="75">
        <f t="shared" si="1"/>
        <v>0</v>
      </c>
      <c r="H41" s="75">
        <f t="shared" si="1"/>
        <v>0</v>
      </c>
      <c r="I41" s="75">
        <f t="shared" si="1"/>
        <v>0</v>
      </c>
      <c r="J41" s="75">
        <f t="shared" si="1"/>
        <v>0</v>
      </c>
      <c r="K41" s="102">
        <v>0</v>
      </c>
      <c r="L41" s="103"/>
      <c r="M41" s="75">
        <f>SUM(M42)</f>
        <v>0</v>
      </c>
      <c r="N41" s="75">
        <f>SUM(N42)</f>
        <v>0</v>
      </c>
      <c r="O41" s="82"/>
    </row>
    <row r="42" spans="1:15" s="33" customFormat="1" ht="48" hidden="1">
      <c r="A42" s="34"/>
      <c r="B42" s="35"/>
      <c r="C42" s="83" t="s">
        <v>57</v>
      </c>
      <c r="D42" s="84"/>
      <c r="E42" s="85"/>
      <c r="F42" s="85"/>
      <c r="G42" s="85"/>
      <c r="H42" s="85"/>
      <c r="I42" s="85"/>
      <c r="J42" s="85">
        <v>0</v>
      </c>
      <c r="K42" s="102">
        <v>0</v>
      </c>
      <c r="L42" s="103"/>
      <c r="M42" s="86">
        <v>0</v>
      </c>
      <c r="N42" s="85"/>
      <c r="O42" s="72" t="s">
        <v>58</v>
      </c>
    </row>
    <row r="43" spans="1:15" s="33" customFormat="1" ht="16.5" customHeight="1">
      <c r="A43" s="19">
        <v>853</v>
      </c>
      <c r="B43" s="19">
        <v>85333</v>
      </c>
      <c r="C43" s="18" t="s">
        <v>59</v>
      </c>
      <c r="D43" s="19"/>
      <c r="E43" s="20">
        <f aca="true" t="shared" si="2" ref="E43:J43">SUM(E44:E45)</f>
        <v>110000</v>
      </c>
      <c r="F43" s="20">
        <f t="shared" si="2"/>
        <v>0</v>
      </c>
      <c r="G43" s="20">
        <f t="shared" si="2"/>
        <v>0</v>
      </c>
      <c r="H43" s="20">
        <f t="shared" si="2"/>
        <v>110000</v>
      </c>
      <c r="I43" s="20">
        <f t="shared" si="2"/>
        <v>110000</v>
      </c>
      <c r="J43" s="20">
        <f t="shared" si="2"/>
        <v>0</v>
      </c>
      <c r="K43" s="99">
        <v>0</v>
      </c>
      <c r="L43" s="100"/>
      <c r="M43" s="20">
        <f>SUM(M44)</f>
        <v>0</v>
      </c>
      <c r="N43" s="20">
        <f>SUM(N44)</f>
        <v>0</v>
      </c>
      <c r="O43" s="87"/>
    </row>
    <row r="44" spans="1:15" s="33" customFormat="1" ht="18" customHeight="1">
      <c r="A44" s="88"/>
      <c r="B44" s="47"/>
      <c r="C44" s="89" t="s">
        <v>60</v>
      </c>
      <c r="D44" s="55"/>
      <c r="E44" s="27">
        <v>10000</v>
      </c>
      <c r="F44" s="27"/>
      <c r="G44" s="27"/>
      <c r="H44" s="27">
        <v>10000</v>
      </c>
      <c r="I44" s="27">
        <v>10000</v>
      </c>
      <c r="J44" s="27">
        <v>0</v>
      </c>
      <c r="K44" s="99">
        <v>0</v>
      </c>
      <c r="L44" s="100"/>
      <c r="M44" s="26">
        <v>0</v>
      </c>
      <c r="N44" s="27"/>
      <c r="O44" s="118" t="s">
        <v>61</v>
      </c>
    </row>
    <row r="45" spans="1:15" s="33" customFormat="1" ht="19.5" customHeight="1">
      <c r="A45" s="90"/>
      <c r="B45" s="62"/>
      <c r="C45" s="91" t="s">
        <v>62</v>
      </c>
      <c r="D45" s="92"/>
      <c r="E45" s="27">
        <v>100000</v>
      </c>
      <c r="F45" s="27"/>
      <c r="G45" s="27"/>
      <c r="H45" s="27">
        <v>100000</v>
      </c>
      <c r="I45" s="27">
        <v>100000</v>
      </c>
      <c r="J45" s="27">
        <v>0</v>
      </c>
      <c r="K45" s="99">
        <v>0</v>
      </c>
      <c r="L45" s="100"/>
      <c r="M45" s="26">
        <v>0</v>
      </c>
      <c r="N45" s="27"/>
      <c r="O45" s="73"/>
    </row>
    <row r="46" spans="1:15" s="96" customFormat="1" ht="22.5" customHeight="1">
      <c r="A46" s="144" t="s">
        <v>63</v>
      </c>
      <c r="B46" s="145"/>
      <c r="C46" s="145"/>
      <c r="D46" s="146"/>
      <c r="E46" s="94">
        <f>SUM(E14+E23+E31+E36+E39+E41+E43)</f>
        <v>6122689</v>
      </c>
      <c r="F46" s="94">
        <f>SUM(F14+F23+F31+F36+F39+F41+F43)</f>
        <v>134000</v>
      </c>
      <c r="G46" s="94">
        <f>SUM(G14+G23+G31+G36+G39+G41+G43)</f>
        <v>134000</v>
      </c>
      <c r="H46" s="94">
        <f>SUM(H14+H23+H31+H36+H39+H41+H43)</f>
        <v>6122689</v>
      </c>
      <c r="I46" s="94">
        <f>SUM(I14+I23+I31+I36+I39+I41+I43)</f>
        <v>2493060</v>
      </c>
      <c r="J46" s="94">
        <f>SUM(J14+J23+J31+J39+J41+J43)</f>
        <v>0</v>
      </c>
      <c r="K46" s="147">
        <f>SUM(K14+L31)</f>
        <v>914379</v>
      </c>
      <c r="L46" s="148"/>
      <c r="M46" s="147">
        <f>SUM(M14+N31)</f>
        <v>2715250</v>
      </c>
      <c r="N46" s="148"/>
      <c r="O46" s="95" t="s">
        <v>64</v>
      </c>
    </row>
    <row r="47" ht="12.75" hidden="1">
      <c r="A47" s="1" t="s">
        <v>65</v>
      </c>
    </row>
    <row r="48" ht="12.75">
      <c r="A48" s="1" t="s">
        <v>66</v>
      </c>
    </row>
    <row r="49" ht="12.75" hidden="1">
      <c r="A49" s="1" t="s">
        <v>67</v>
      </c>
    </row>
    <row r="50" ht="12.75">
      <c r="E50" s="97"/>
    </row>
  </sheetData>
  <mergeCells count="77">
    <mergeCell ref="A46:D46"/>
    <mergeCell ref="K46:L46"/>
    <mergeCell ref="M46:N46"/>
    <mergeCell ref="O37:O38"/>
    <mergeCell ref="C39:C40"/>
    <mergeCell ref="E39:E40"/>
    <mergeCell ref="H39:H40"/>
    <mergeCell ref="I39:I40"/>
    <mergeCell ref="K41:L41"/>
    <mergeCell ref="K42:L42"/>
    <mergeCell ref="H34:H35"/>
    <mergeCell ref="I34:I35"/>
    <mergeCell ref="A37:A40"/>
    <mergeCell ref="B37:B40"/>
    <mergeCell ref="C37:C38"/>
    <mergeCell ref="E37:E38"/>
    <mergeCell ref="H37:H38"/>
    <mergeCell ref="I37:I38"/>
    <mergeCell ref="A32:A35"/>
    <mergeCell ref="B32:B35"/>
    <mergeCell ref="J32:J33"/>
    <mergeCell ref="K32:K33"/>
    <mergeCell ref="L32:L33"/>
    <mergeCell ref="M32:M33"/>
    <mergeCell ref="C32:C33"/>
    <mergeCell ref="E32:E33"/>
    <mergeCell ref="C34:C35"/>
    <mergeCell ref="E34:E35"/>
    <mergeCell ref="O27:O30"/>
    <mergeCell ref="K30:L30"/>
    <mergeCell ref="M15:M16"/>
    <mergeCell ref="K15:K16"/>
    <mergeCell ref="L15:L16"/>
    <mergeCell ref="C19:C20"/>
    <mergeCell ref="E19:E20"/>
    <mergeCell ref="H19:H20"/>
    <mergeCell ref="I19:I20"/>
    <mergeCell ref="O44:O45"/>
    <mergeCell ref="K45:L45"/>
    <mergeCell ref="G10:G12"/>
    <mergeCell ref="H10:N10"/>
    <mergeCell ref="H11:H12"/>
    <mergeCell ref="I11:M11"/>
    <mergeCell ref="N11:N12"/>
    <mergeCell ref="K12:L12"/>
    <mergeCell ref="K13:L13"/>
    <mergeCell ref="O31:O35"/>
    <mergeCell ref="C15:C16"/>
    <mergeCell ref="E15:E16"/>
    <mergeCell ref="A7:O7"/>
    <mergeCell ref="A8:O8"/>
    <mergeCell ref="A10:A12"/>
    <mergeCell ref="B10:B12"/>
    <mergeCell ref="C10:C12"/>
    <mergeCell ref="D10:D12"/>
    <mergeCell ref="E10:E12"/>
    <mergeCell ref="F10:F12"/>
    <mergeCell ref="O10:O12"/>
    <mergeCell ref="K14:L14"/>
    <mergeCell ref="K24:L24"/>
    <mergeCell ref="K23:L23"/>
    <mergeCell ref="M19:M20"/>
    <mergeCell ref="K19:K20"/>
    <mergeCell ref="L19:L20"/>
    <mergeCell ref="O15:O22"/>
    <mergeCell ref="O24:O26"/>
    <mergeCell ref="K25:L25"/>
    <mergeCell ref="K44:L44"/>
    <mergeCell ref="H15:H16"/>
    <mergeCell ref="I15:I16"/>
    <mergeCell ref="J15:J16"/>
    <mergeCell ref="K39:L39"/>
    <mergeCell ref="K43:L43"/>
    <mergeCell ref="H32:H33"/>
    <mergeCell ref="I32:I33"/>
    <mergeCell ref="K40:L40"/>
    <mergeCell ref="J19:J20"/>
  </mergeCells>
  <printOptions/>
  <pageMargins left="1.08" right="0.2" top="1.09" bottom="0.45" header="0.5" footer="0.27"/>
  <pageSetup horizontalDpi="600" verticalDpi="600" orientation="landscape" paperSize="9" r:id="rId2"/>
  <headerFooter alignWithMargins="0">
    <oddFooter>&amp;CStrona &amp;P z &amp;N</oddFooter>
  </headerFooter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Iława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Iława</dc:creator>
  <cp:keywords/>
  <dc:description/>
  <cp:lastModifiedBy>SP Iława</cp:lastModifiedBy>
  <cp:lastPrinted>2010-01-18T12:32:02Z</cp:lastPrinted>
  <dcterms:created xsi:type="dcterms:W3CDTF">2010-01-18T12:17:17Z</dcterms:created>
  <dcterms:modified xsi:type="dcterms:W3CDTF">2010-01-18T12:32:12Z</dcterms:modified>
  <cp:category/>
  <cp:version/>
  <cp:contentType/>
  <cp:contentStatus/>
</cp:coreProperties>
</file>