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5640" activeTab="0"/>
  </bookViews>
  <sheets>
    <sheet name="zał nr 4 -poroz j.s.t." sheetId="1" r:id="rId1"/>
    <sheet name="wnioski kierowników" sheetId="2" r:id="rId2"/>
    <sheet name="zał nr 8 -Kredyty" sheetId="3" r:id="rId3"/>
    <sheet name="nie zaliczane od sektora" sheetId="4" r:id="rId4"/>
    <sheet name="prognoza" sheetId="5" r:id="rId5"/>
  </sheets>
  <definedNames>
    <definedName name="_xlnm.Print_Titles" localSheetId="1">'wnioski kierowników'!$6:$6</definedName>
    <definedName name="_xlnm.Print_Titles" localSheetId="0">'zał nr 4 -poroz j.s.t.'!$8:$9</definedName>
  </definedNames>
  <calcPr fullCalcOnLoad="1"/>
</workbook>
</file>

<file path=xl/sharedStrings.xml><?xml version="1.0" encoding="utf-8"?>
<sst xmlns="http://schemas.openxmlformats.org/spreadsheetml/2006/main" count="241" uniqueCount="161">
  <si>
    <t>do Uchwały Rady Powiatu w Iławie Nr .......</t>
  </si>
  <si>
    <t xml:space="preserve">z dnia ............................................................     </t>
  </si>
  <si>
    <t>KLASYFIKACJA</t>
  </si>
  <si>
    <t>Dział</t>
  </si>
  <si>
    <t>Rozdział</t>
  </si>
  <si>
    <t>Paragraf</t>
  </si>
  <si>
    <t>Treść</t>
  </si>
  <si>
    <t>DOCHODY</t>
  </si>
  <si>
    <t>WYDATKI</t>
  </si>
  <si>
    <t>1.</t>
  </si>
  <si>
    <t>2.</t>
  </si>
  <si>
    <t>-</t>
  </si>
  <si>
    <t>RAZEM</t>
  </si>
  <si>
    <t>WYKONANIE ZADAŃ ZLECONYCH DO REALIZACJI</t>
  </si>
  <si>
    <t>PRZEZ JEDNOSTKI NIE ZALICZANE DO SEKTORA</t>
  </si>
  <si>
    <t>FINANSÓW PUBLICZNYCH</t>
  </si>
  <si>
    <t>Lp.</t>
  </si>
  <si>
    <t>Rodzaj celu publicznego</t>
  </si>
  <si>
    <t xml:space="preserve">Kwota </t>
  </si>
  <si>
    <t>Kształcenie młodzieży i dorosłych w zakresie szkolnictwa ogólnokształcącego przez podmioty nie zaliczone do sektora finansów publicznych</t>
  </si>
  <si>
    <t>Kształcenie młodzieży i dorosłych w zakresie szkolnictwa zawodowego przez podmioty nie zaliczone do sektora finansów publicznych</t>
  </si>
  <si>
    <r>
      <t xml:space="preserve">Załącznik Nr </t>
    </r>
    <r>
      <rPr>
        <b/>
        <sz val="10"/>
        <rFont val="Arial CE"/>
        <family val="2"/>
      </rPr>
      <t>6</t>
    </r>
  </si>
  <si>
    <t>3.</t>
  </si>
  <si>
    <t>Pożyczki</t>
  </si>
  <si>
    <t>4.</t>
  </si>
  <si>
    <t>Rodzaj zadłużenia</t>
  </si>
  <si>
    <t>Kredyty</t>
  </si>
  <si>
    <t>Przyjęte depozyty</t>
  </si>
  <si>
    <t>5.</t>
  </si>
  <si>
    <t>6.</t>
  </si>
  <si>
    <t>1) jednostek budżetowych</t>
  </si>
  <si>
    <t>2) wynikające z:</t>
  </si>
  <si>
    <t>Łączna kwota długu na koniec roku budżetowego</t>
  </si>
  <si>
    <t>Dochody ogółem</t>
  </si>
  <si>
    <t xml:space="preserve">Przewidywany stan na koniec roku </t>
  </si>
  <si>
    <t>Wymagalne zobowiązania:</t>
  </si>
  <si>
    <t>7.</t>
  </si>
  <si>
    <t>Procentowy udział długu w dochodach</t>
  </si>
  <si>
    <t>Wyemitowane papiery wartościowe</t>
  </si>
  <si>
    <t>8.</t>
  </si>
  <si>
    <t xml:space="preserve">   a) ustaw</t>
  </si>
  <si>
    <t xml:space="preserve">   b) orzeczeń sądu</t>
  </si>
  <si>
    <t xml:space="preserve">   c) udzielonych poręczeń i gwarancji</t>
  </si>
  <si>
    <t xml:space="preserve">   d) innych ustaw</t>
  </si>
  <si>
    <t xml:space="preserve">              Dochody i wydatki związane z realizacją zadań wspólnych realizowanych w drodze </t>
  </si>
  <si>
    <t xml:space="preserve">                        umów (porozumień) z innymi jednostkami samorządu terytorialnego</t>
  </si>
  <si>
    <t>do Uchwały Rady Powiatu Iławskiego Nr .......</t>
  </si>
  <si>
    <t>z dnia .....................................</t>
  </si>
  <si>
    <t>Załącznik Nr 10</t>
  </si>
  <si>
    <t>w zł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</si>
  <si>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</si>
  <si>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</si>
  <si>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1)</t>
  </si>
  <si>
    <t xml:space="preserve">          PROGNOZY KWOTY DŁUGU POWIATU IŁAWSKIEGO</t>
  </si>
  <si>
    <t xml:space="preserve">1) Całoroczne utrzymanie dróg powiatowych w miastach, w tym: </t>
  </si>
  <si>
    <t xml:space="preserve">           ZALEWO - 38.060,-</t>
  </si>
  <si>
    <t xml:space="preserve">           LUBAWA - 47.230,-</t>
  </si>
  <si>
    <t xml:space="preserve">           KISIELICE - 23.330,-</t>
  </si>
  <si>
    <t xml:space="preserve">           SUSZ -       63.480,-</t>
  </si>
  <si>
    <t>Prowadzenie spraw z zakresu orzecznictwa o stopniu niepełnosprawności na rzecz osób zainteresowanych mieszkających na terenie powiatu iławskiego przez Powiatowy Zespół do Spraw Orzecznictwa o Stopniu Niepełnosprawności w Elblągu</t>
  </si>
  <si>
    <t>Prowadzenie Biblioteki Powiatowej przez Miejską Bibliotekę Publiczną w Iławie działającą w strukturze Iławskiego Centrum Kultury i Sportu w Iławie</t>
  </si>
  <si>
    <t>Rok otrzymania</t>
  </si>
  <si>
    <t>Zadłużenie powiatu na 31.12.2001 r.</t>
  </si>
  <si>
    <t>w tym wysokość spłat w latach</t>
  </si>
  <si>
    <t>Kredyt na opracowanie dokumentacji na modernizację szpitala (BGŻ Olsztyn)</t>
  </si>
  <si>
    <t>Emisja Obligacji</t>
  </si>
  <si>
    <t>Razem</t>
  </si>
  <si>
    <t xml:space="preserve">                                     Zadłużenie Powiatu Iławskiego z tytułu kredytów </t>
  </si>
  <si>
    <t>w złotych</t>
  </si>
  <si>
    <t>Wnioskodawca</t>
  </si>
  <si>
    <t>Kwota</t>
  </si>
  <si>
    <t>Cel</t>
  </si>
  <si>
    <t>Szpital Powiatowy w Iławie</t>
  </si>
  <si>
    <t>Podniesienie kwalifikacji pielęgniarek i lekarzy</t>
  </si>
  <si>
    <t>Zadania inwestycyjne i remontowe starej bryły szpitala oraz zakup aparatury medycznej i diagnostycznej</t>
  </si>
  <si>
    <t>Wójt Gminy Iława</t>
  </si>
  <si>
    <t>bez określenia kwoty</t>
  </si>
  <si>
    <t>Remonty niektórych dróg na terenie gminy Iława</t>
  </si>
  <si>
    <t>Urząd Gminy i Miasta Susz</t>
  </si>
  <si>
    <t>Modernizacja i remonty niektórych dróg na terenie Susza</t>
  </si>
  <si>
    <t xml:space="preserve">4. </t>
  </si>
  <si>
    <t>DPS Susz</t>
  </si>
  <si>
    <t>Utwardzenie dróg komunikacyjnych i alejek spacerowych</t>
  </si>
  <si>
    <t>Wymiana posadzek i glazury w kuchni i pralni</t>
  </si>
  <si>
    <t>Szatkownica do warzyw</t>
  </si>
  <si>
    <t>Pralnica przemysłowa</t>
  </si>
  <si>
    <t>Obieraczka do ziemniaków</t>
  </si>
  <si>
    <t>DPS Lubawa</t>
  </si>
  <si>
    <t>Modernizacja budynku w Lubawie</t>
  </si>
  <si>
    <t>Remont dachów internatu</t>
  </si>
  <si>
    <t>Malowanie internatu</t>
  </si>
  <si>
    <t>Wymiana okien w internacie</t>
  </si>
  <si>
    <t>Remont kuchni i wymiana urządzeń w internacie</t>
  </si>
  <si>
    <t>Malowanie szkoły i inne remonty</t>
  </si>
  <si>
    <t>Remont dachu w szkole</t>
  </si>
  <si>
    <t>Wymiana okien w szkole</t>
  </si>
  <si>
    <t>ZS Lubawa</t>
  </si>
  <si>
    <t>Remont szatni</t>
  </si>
  <si>
    <t>Remont dachu, malowanie i inne prace remontowe</t>
  </si>
  <si>
    <t>Zespół Szkół Ogólnokształcących Iława</t>
  </si>
  <si>
    <t>Remont dachu internatu</t>
  </si>
  <si>
    <t>Wymiana okien w sali gimnastycznej</t>
  </si>
  <si>
    <t>Malowanie sal lekcyjnych</t>
  </si>
  <si>
    <t>Inne prace remontowe</t>
  </si>
  <si>
    <t>9.</t>
  </si>
  <si>
    <t>ZS im. Konstytucji 3 Maja w Iławie</t>
  </si>
  <si>
    <t>Remont dachu</t>
  </si>
  <si>
    <t>Położenie glazury w szatni i rozbiórka komina</t>
  </si>
  <si>
    <t>10.</t>
  </si>
  <si>
    <t>ZSR Kisielice</t>
  </si>
  <si>
    <t>Prace remontowe w internacie (malowanie, naprawa dachów, wymiana stolarki)</t>
  </si>
  <si>
    <t>Prace remontowe w szkole (remonty dachów, elewacja budynku i malowanie)</t>
  </si>
  <si>
    <t>11.</t>
  </si>
  <si>
    <t>ZS Susz</t>
  </si>
  <si>
    <t>Prace remontowe w szkole (wymiana pokrycia dachowego, malowanie pomieszczeń)</t>
  </si>
  <si>
    <t>Wyposażenie baru</t>
  </si>
  <si>
    <t>Przebudowa kotłowni</t>
  </si>
  <si>
    <t>12.</t>
  </si>
  <si>
    <t>SOSW</t>
  </si>
  <si>
    <t>Wymiana pokrycia dachowego w internacie</t>
  </si>
  <si>
    <t>13.</t>
  </si>
  <si>
    <t>Wymiana okien</t>
  </si>
  <si>
    <t>Ocieplenie budynku oraz elewacja</t>
  </si>
  <si>
    <t>Malowanie</t>
  </si>
  <si>
    <t>14.</t>
  </si>
  <si>
    <t>MOS Iława</t>
  </si>
  <si>
    <t xml:space="preserve">Remont pomieszczeń i szatni </t>
  </si>
  <si>
    <t>Zakupy inwestycyjne</t>
  </si>
  <si>
    <t>Budowa hangaru na łodzie</t>
  </si>
  <si>
    <t>Budowa nabrzeża</t>
  </si>
  <si>
    <t>Budowa slipów i pomostów</t>
  </si>
  <si>
    <t>Ogólna wartość złożonych wniosków</t>
  </si>
  <si>
    <t>ZS im. Boh. Września 1939 r.           w Iławie</t>
  </si>
  <si>
    <t xml:space="preserve">      WYKAZ ZGŁOSZONYCH WNIOSKÓW NIE UJĘTYCH </t>
  </si>
  <si>
    <t xml:space="preserve">                 W BUDZECIE POWIATU NA 2002 ROK</t>
  </si>
  <si>
    <t>Zagospodarowanie parku jordanowskiego</t>
  </si>
  <si>
    <t>Wymiana dźwigu w internacie</t>
  </si>
  <si>
    <t>komputer z osprzętem</t>
  </si>
  <si>
    <t>Poradnia Psychologiczno-Pedagogiczna w Iławie</t>
  </si>
  <si>
    <t xml:space="preserve">                                          i emisji obligacji wg stanu na 31.12.2002 r.</t>
  </si>
  <si>
    <t>Kredyty i obligacje otrzymane w 2002 r.</t>
  </si>
  <si>
    <t>Wykonanie na koniec 31.12.2001</t>
  </si>
  <si>
    <t>Dotacje celowe otrzymane od samorządu województwa na zadania bieżące realizowane na podstawie porozumień (umów) między jednostkami samorządu terytorialnego</t>
  </si>
  <si>
    <t>Poradnictwo w zakresie profilaktyki i rozwiązywania problemów alkoholowych oraz przemocy domowej</t>
  </si>
  <si>
    <t>Dotacje celowe przekazane gminie lub miastu stołecznemu Warszawie na zadania bieżące realizowane na podstawie pororozumień (umów) między jednostkami samorządu terytorialnego</t>
  </si>
  <si>
    <t>Nauka religii adwentystycznej - porozumienie z Miastem Olsztyn</t>
  </si>
  <si>
    <t>Kredyty spłacone w 2002 r.</t>
  </si>
  <si>
    <t>Zadłużenie powiatu na 31.12.2002 r.</t>
  </si>
  <si>
    <t>Lata następne</t>
  </si>
  <si>
    <t>Kredyt na sfinansowanie inwestycji (BOŚ ELBLĄG)</t>
  </si>
  <si>
    <t>Kredyt na sfinansowanie deficytu w wydatkach bieżących (opieka społeczna, obsługa długu publicznego)</t>
  </si>
  <si>
    <t xml:space="preserve">           IŁAWA -     30.764,-</t>
  </si>
  <si>
    <t xml:space="preserve">                        z dnia 27 marca 2003 r.</t>
  </si>
  <si>
    <t xml:space="preserve">                        do Uchwały Rady Powiatu Nr VI /        /2003</t>
  </si>
  <si>
    <t xml:space="preserve">                        Załącznik Nr 8</t>
  </si>
  <si>
    <t>Rady Powiatu Iławskiego</t>
  </si>
  <si>
    <t xml:space="preserve">z dnia 24 kwietnia 2003 roku     </t>
  </si>
  <si>
    <t>Dotacje celowe otrzymane z gminy lub z miasta stołecznego Warszawy na zadania bieżące realizowane na podstawie porozumień (umów) między jednostkami samorządu terytorialnego</t>
  </si>
  <si>
    <t>Zakup samochodu operacyjno-rozpoznawczego - porozumienie z Gminą Miejską Iława</t>
  </si>
  <si>
    <t>Wsparcie finansowe kosztów wyjazdu uczniów Zespołu Szkół Ogólnokształcących w Iławie na konferencję OLMUN w Oldenburgu - porozumienie z Gminą Miejską Iława</t>
  </si>
  <si>
    <r>
      <t xml:space="preserve">Załącznik Nr 5 do Uchwały Nr </t>
    </r>
    <r>
      <rPr>
        <sz val="11"/>
        <rFont val="Arial CE"/>
        <family val="2"/>
      </rPr>
      <t>VII/        /2003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</si>
</sst>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11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0" fillId="0" borderId="6" xfId="0" applyNumberFormat="1" applyFont="1" applyBorder="1" applyAlignment="1">
      <alignment vertical="top" wrapText="1"/>
    </xf>
    <xf numFmtId="4" fontId="0" fillId="0" borderId="7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2" xfId="0" applyNumberFormat="1" applyBorder="1" applyAlignment="1">
      <alignment vertical="top" wrapText="1"/>
    </xf>
    <xf numFmtId="4" fontId="2" fillId="0" borderId="7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4" fontId="2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14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top" wrapText="1"/>
    </xf>
    <xf numFmtId="4" fontId="0" fillId="0" borderId="1" xfId="0" applyNumberForma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4</xdr:col>
      <xdr:colOff>85725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>
          <a:off x="2181225" y="2676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4</xdr:col>
      <xdr:colOff>76200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2171700" y="2847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66675</xdr:rowOff>
    </xdr:from>
    <xdr:to>
      <xdr:col>4</xdr:col>
      <xdr:colOff>85725</xdr:colOff>
      <xdr:row>13</xdr:row>
      <xdr:rowOff>66675</xdr:rowOff>
    </xdr:to>
    <xdr:sp>
      <xdr:nvSpPr>
        <xdr:cNvPr id="3" name="Line 3"/>
        <xdr:cNvSpPr>
          <a:spLocks/>
        </xdr:cNvSpPr>
      </xdr:nvSpPr>
      <xdr:spPr>
        <a:xfrm>
          <a:off x="2181225" y="2990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66675</xdr:rowOff>
    </xdr:from>
    <xdr:to>
      <xdr:col>4</xdr:col>
      <xdr:colOff>85725</xdr:colOff>
      <xdr:row>14</xdr:row>
      <xdr:rowOff>66675</xdr:rowOff>
    </xdr:to>
    <xdr:sp>
      <xdr:nvSpPr>
        <xdr:cNvPr id="4" name="Line 4"/>
        <xdr:cNvSpPr>
          <a:spLocks/>
        </xdr:cNvSpPr>
      </xdr:nvSpPr>
      <xdr:spPr>
        <a:xfrm>
          <a:off x="2181225" y="3152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66675</xdr:rowOff>
    </xdr:from>
    <xdr:to>
      <xdr:col>4</xdr:col>
      <xdr:colOff>85725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>
          <a:off x="2181225" y="3314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workbookViewId="0" topLeftCell="A1">
      <selection activeCell="D8" sqref="D8:E9"/>
    </sheetView>
  </sheetViews>
  <sheetFormatPr defaultColWidth="9.00390625" defaultRowHeight="12.75"/>
  <cols>
    <col min="1" max="1" width="7.375" style="0" customWidth="1"/>
    <col min="4" max="4" width="3.125" style="0" customWidth="1"/>
    <col min="5" max="5" width="45.25390625" style="0" customWidth="1"/>
    <col min="6" max="7" width="20.00390625" style="0" customWidth="1"/>
    <col min="8" max="8" width="12.25390625" style="0" customWidth="1"/>
  </cols>
  <sheetData>
    <row r="1" spans="5:7" ht="15.75">
      <c r="E1" s="104"/>
      <c r="F1" s="106" t="s">
        <v>160</v>
      </c>
      <c r="G1" s="41"/>
    </row>
    <row r="2" spans="5:8" ht="15">
      <c r="E2" s="105"/>
      <c r="F2" s="107" t="s">
        <v>155</v>
      </c>
      <c r="G2" s="42"/>
      <c r="H2" s="3"/>
    </row>
    <row r="3" spans="5:7" ht="15">
      <c r="E3" s="105"/>
      <c r="F3" s="108" t="s">
        <v>156</v>
      </c>
      <c r="G3" s="43"/>
    </row>
    <row r="4" ht="5.25" customHeight="1"/>
    <row r="5" ht="18">
      <c r="A5" s="14" t="s">
        <v>44</v>
      </c>
    </row>
    <row r="6" ht="18">
      <c r="A6" s="14" t="s">
        <v>45</v>
      </c>
    </row>
    <row r="8" spans="1:7" s="67" customFormat="1" ht="15" customHeight="1">
      <c r="A8" s="126" t="s">
        <v>2</v>
      </c>
      <c r="B8" s="126"/>
      <c r="C8" s="126"/>
      <c r="D8" s="124" t="s">
        <v>6</v>
      </c>
      <c r="E8" s="124"/>
      <c r="F8" s="124" t="s">
        <v>7</v>
      </c>
      <c r="G8" s="124" t="s">
        <v>8</v>
      </c>
    </row>
    <row r="9" spans="1:7" s="67" customFormat="1" ht="13.5" customHeight="1">
      <c r="A9" s="68" t="s">
        <v>3</v>
      </c>
      <c r="B9" s="68" t="s">
        <v>4</v>
      </c>
      <c r="C9" s="87" t="s">
        <v>5</v>
      </c>
      <c r="D9" s="124"/>
      <c r="E9" s="124"/>
      <c r="F9" s="125"/>
      <c r="G9" s="125"/>
    </row>
    <row r="10" spans="1:7" s="5" customFormat="1" ht="51.75" customHeight="1">
      <c r="A10" s="8">
        <v>600</v>
      </c>
      <c r="B10" s="9">
        <v>60014</v>
      </c>
      <c r="C10" s="95">
        <v>2310</v>
      </c>
      <c r="D10" s="127" t="s">
        <v>50</v>
      </c>
      <c r="E10" s="128"/>
      <c r="F10" s="15" t="s">
        <v>11</v>
      </c>
      <c r="G10" s="71">
        <v>202864</v>
      </c>
    </row>
    <row r="11" spans="1:7" s="5" customFormat="1" ht="24.75" customHeight="1">
      <c r="A11" s="89"/>
      <c r="B11" s="36"/>
      <c r="C11" s="96"/>
      <c r="D11" s="130" t="s">
        <v>54</v>
      </c>
      <c r="E11" s="121"/>
      <c r="F11" s="34"/>
      <c r="G11" s="70"/>
    </row>
    <row r="12" spans="1:7" s="5" customFormat="1" ht="12.75" customHeight="1">
      <c r="A12" s="89"/>
      <c r="B12" s="36"/>
      <c r="C12" s="96"/>
      <c r="D12" s="122" t="s">
        <v>55</v>
      </c>
      <c r="E12" s="123"/>
      <c r="F12" s="34"/>
      <c r="G12" s="70"/>
    </row>
    <row r="13" spans="1:7" s="5" customFormat="1" ht="12.75" customHeight="1">
      <c r="A13" s="89"/>
      <c r="B13" s="36"/>
      <c r="C13" s="96"/>
      <c r="D13" s="122" t="s">
        <v>56</v>
      </c>
      <c r="E13" s="123"/>
      <c r="F13" s="34"/>
      <c r="G13" s="70"/>
    </row>
    <row r="14" spans="1:7" s="5" customFormat="1" ht="12.75" customHeight="1">
      <c r="A14" s="89"/>
      <c r="B14" s="36"/>
      <c r="C14" s="96"/>
      <c r="D14" s="122" t="s">
        <v>57</v>
      </c>
      <c r="E14" s="123"/>
      <c r="F14" s="34"/>
      <c r="G14" s="70"/>
    </row>
    <row r="15" spans="1:7" s="5" customFormat="1" ht="12.75" customHeight="1">
      <c r="A15" s="89"/>
      <c r="B15" s="36"/>
      <c r="C15" s="96"/>
      <c r="D15" s="122" t="s">
        <v>58</v>
      </c>
      <c r="E15" s="123"/>
      <c r="F15" s="34"/>
      <c r="G15" s="70"/>
    </row>
    <row r="16" spans="1:7" s="5" customFormat="1" ht="12.75" customHeight="1">
      <c r="A16" s="89"/>
      <c r="B16" s="36"/>
      <c r="C16" s="97"/>
      <c r="D16" s="122" t="s">
        <v>151</v>
      </c>
      <c r="E16" s="123"/>
      <c r="F16" s="35"/>
      <c r="G16" s="72"/>
    </row>
    <row r="17" spans="1:7" s="88" customFormat="1" ht="51.75" customHeight="1">
      <c r="A17" s="92">
        <v>754</v>
      </c>
      <c r="B17" s="92">
        <v>75411</v>
      </c>
      <c r="C17" s="92">
        <v>231</v>
      </c>
      <c r="D17" s="120" t="s">
        <v>157</v>
      </c>
      <c r="E17" s="121"/>
      <c r="F17" s="71">
        <v>21000</v>
      </c>
      <c r="G17" s="71"/>
    </row>
    <row r="18" spans="1:7" s="88" customFormat="1" ht="24">
      <c r="A18" s="94"/>
      <c r="B18" s="94"/>
      <c r="C18" s="94"/>
      <c r="D18" s="91" t="s">
        <v>52</v>
      </c>
      <c r="E18" s="98" t="s">
        <v>158</v>
      </c>
      <c r="F18" s="99"/>
      <c r="G18" s="99"/>
    </row>
    <row r="19" spans="1:7" s="88" customFormat="1" ht="48" customHeight="1">
      <c r="A19" s="114">
        <v>801</v>
      </c>
      <c r="B19" s="92">
        <v>80120</v>
      </c>
      <c r="C19" s="111">
        <v>2310</v>
      </c>
      <c r="D19" s="120" t="s">
        <v>144</v>
      </c>
      <c r="E19" s="121"/>
      <c r="F19" s="100"/>
      <c r="G19" s="71">
        <v>168</v>
      </c>
    </row>
    <row r="20" spans="1:7" s="88" customFormat="1" ht="24">
      <c r="A20" s="115"/>
      <c r="B20" s="94"/>
      <c r="C20" s="112"/>
      <c r="D20" s="91" t="s">
        <v>52</v>
      </c>
      <c r="E20" s="98" t="s">
        <v>145</v>
      </c>
      <c r="F20" s="99"/>
      <c r="G20" s="99"/>
    </row>
    <row r="21" spans="1:7" s="88" customFormat="1" ht="48.75" customHeight="1">
      <c r="A21" s="115"/>
      <c r="B21" s="94"/>
      <c r="C21" s="113">
        <v>231</v>
      </c>
      <c r="D21" s="120" t="s">
        <v>157</v>
      </c>
      <c r="E21" s="121"/>
      <c r="F21" s="70">
        <v>3000</v>
      </c>
      <c r="G21" s="109"/>
    </row>
    <row r="22" spans="1:7" s="88" customFormat="1" ht="48">
      <c r="A22" s="116"/>
      <c r="B22" s="110"/>
      <c r="C22" s="112"/>
      <c r="D22" s="91" t="s">
        <v>52</v>
      </c>
      <c r="E22" s="98" t="s">
        <v>159</v>
      </c>
      <c r="F22" s="72"/>
      <c r="G22" s="99"/>
    </row>
    <row r="23" spans="1:7" s="5" customFormat="1" ht="50.25" customHeight="1">
      <c r="A23" s="9">
        <v>851</v>
      </c>
      <c r="B23" s="36">
        <v>85154</v>
      </c>
      <c r="C23" s="9">
        <v>233</v>
      </c>
      <c r="D23" s="127" t="s">
        <v>142</v>
      </c>
      <c r="E23" s="128"/>
      <c r="F23" s="71">
        <v>9000</v>
      </c>
      <c r="G23" s="15" t="s">
        <v>11</v>
      </c>
    </row>
    <row r="24" spans="1:7" s="5" customFormat="1" ht="24">
      <c r="A24" s="37"/>
      <c r="B24" s="37"/>
      <c r="C24" s="37"/>
      <c r="D24" s="93" t="s">
        <v>52</v>
      </c>
      <c r="E24" s="101" t="s">
        <v>143</v>
      </c>
      <c r="F24" s="35"/>
      <c r="G24" s="72"/>
    </row>
    <row r="25" spans="1:7" s="5" customFormat="1" ht="50.25" customHeight="1">
      <c r="A25" s="9">
        <v>853</v>
      </c>
      <c r="B25" s="9">
        <v>85321</v>
      </c>
      <c r="C25" s="9">
        <v>2320</v>
      </c>
      <c r="D25" s="127" t="s">
        <v>51</v>
      </c>
      <c r="E25" s="128"/>
      <c r="F25" s="15" t="s">
        <v>11</v>
      </c>
      <c r="G25" s="71">
        <v>98872</v>
      </c>
    </row>
    <row r="26" spans="1:7" s="5" customFormat="1" ht="73.5" customHeight="1">
      <c r="A26" s="36"/>
      <c r="B26" s="36"/>
      <c r="C26" s="36"/>
      <c r="D26" s="93" t="s">
        <v>52</v>
      </c>
      <c r="E26" s="101" t="s">
        <v>59</v>
      </c>
      <c r="F26" s="35"/>
      <c r="G26" s="72"/>
    </row>
    <row r="27" spans="1:7" s="5" customFormat="1" ht="51.75" customHeight="1">
      <c r="A27" s="9">
        <v>921</v>
      </c>
      <c r="B27" s="9">
        <v>92116</v>
      </c>
      <c r="C27" s="9">
        <v>2310</v>
      </c>
      <c r="D27" s="127" t="s">
        <v>50</v>
      </c>
      <c r="E27" s="128"/>
      <c r="F27" s="15" t="s">
        <v>11</v>
      </c>
      <c r="G27" s="71">
        <v>39840</v>
      </c>
    </row>
    <row r="28" spans="1:7" s="5" customFormat="1" ht="36">
      <c r="A28" s="37"/>
      <c r="B28" s="37"/>
      <c r="C28" s="37"/>
      <c r="D28" s="93" t="s">
        <v>52</v>
      </c>
      <c r="E28" s="101" t="s">
        <v>60</v>
      </c>
      <c r="F28" s="35"/>
      <c r="G28" s="35"/>
    </row>
    <row r="29" spans="1:7" s="69" customFormat="1" ht="24" customHeight="1">
      <c r="A29" s="129" t="s">
        <v>12</v>
      </c>
      <c r="B29" s="129"/>
      <c r="C29" s="129"/>
      <c r="D29" s="124"/>
      <c r="E29" s="124"/>
      <c r="F29" s="73">
        <f>SUM(F10:F28)</f>
        <v>33000</v>
      </c>
      <c r="G29" s="73">
        <f>SUM(G10:G28)</f>
        <v>341744</v>
      </c>
    </row>
  </sheetData>
  <mergeCells count="18">
    <mergeCell ref="D23:E23"/>
    <mergeCell ref="D19:E19"/>
    <mergeCell ref="A29:E29"/>
    <mergeCell ref="F8:F9"/>
    <mergeCell ref="D11:E11"/>
    <mergeCell ref="D14:E14"/>
    <mergeCell ref="D12:E12"/>
    <mergeCell ref="D25:E25"/>
    <mergeCell ref="D16:E16"/>
    <mergeCell ref="D27:E27"/>
    <mergeCell ref="G8:G9"/>
    <mergeCell ref="A8:C8"/>
    <mergeCell ref="D8:E9"/>
    <mergeCell ref="D10:E10"/>
    <mergeCell ref="D17:E17"/>
    <mergeCell ref="D21:E21"/>
    <mergeCell ref="D13:E13"/>
    <mergeCell ref="D15:E15"/>
  </mergeCells>
  <printOptions/>
  <pageMargins left="1.19" right="0.59" top="0.76" bottom="0.33" header="0.74" footer="0.3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2"/>
  <sheetViews>
    <sheetView workbookViewId="0" topLeftCell="A1">
      <selection activeCell="D10" sqref="D10"/>
    </sheetView>
  </sheetViews>
  <sheetFormatPr defaultColWidth="9.00390625" defaultRowHeight="12.75"/>
  <cols>
    <col min="1" max="1" width="3.625" style="0" bestFit="1" customWidth="1"/>
    <col min="2" max="2" width="27.375" style="0" customWidth="1"/>
    <col min="3" max="3" width="14.75390625" style="0" customWidth="1"/>
    <col min="4" max="4" width="39.125" style="0" customWidth="1"/>
  </cols>
  <sheetData>
    <row r="2" ht="18">
      <c r="B2" s="14" t="s">
        <v>133</v>
      </c>
    </row>
    <row r="3" ht="18">
      <c r="B3" s="14" t="s">
        <v>134</v>
      </c>
    </row>
    <row r="4" ht="18">
      <c r="B4" s="14"/>
    </row>
    <row r="5" ht="13.5" thickBot="1"/>
    <row r="6" spans="1:4" s="85" customFormat="1" ht="30.75" customHeight="1">
      <c r="A6" s="82" t="s">
        <v>16</v>
      </c>
      <c r="B6" s="83" t="s">
        <v>69</v>
      </c>
      <c r="C6" s="83" t="s">
        <v>70</v>
      </c>
      <c r="D6" s="84" t="s">
        <v>71</v>
      </c>
    </row>
    <row r="7" spans="1:4" s="5" customFormat="1" ht="12.75">
      <c r="A7" s="133" t="s">
        <v>9</v>
      </c>
      <c r="B7" s="139" t="s">
        <v>72</v>
      </c>
      <c r="C7" s="51">
        <v>183000</v>
      </c>
      <c r="D7" s="61" t="s">
        <v>73</v>
      </c>
    </row>
    <row r="8" spans="1:4" s="5" customFormat="1" ht="38.25">
      <c r="A8" s="134"/>
      <c r="B8" s="140"/>
      <c r="C8" s="53">
        <v>3735000</v>
      </c>
      <c r="D8" s="62" t="s">
        <v>74</v>
      </c>
    </row>
    <row r="9" spans="1:4" s="5" customFormat="1" ht="17.25" customHeight="1">
      <c r="A9" s="135"/>
      <c r="B9" s="138"/>
      <c r="C9" s="52">
        <f>SUM(C7:C8)</f>
        <v>3918000</v>
      </c>
      <c r="D9" s="63"/>
    </row>
    <row r="10" spans="1:4" s="5" customFormat="1" ht="25.5">
      <c r="A10" s="64" t="s">
        <v>10</v>
      </c>
      <c r="B10" s="6" t="s">
        <v>75</v>
      </c>
      <c r="C10" s="12" t="s">
        <v>76</v>
      </c>
      <c r="D10" s="63" t="s">
        <v>77</v>
      </c>
    </row>
    <row r="11" spans="1:4" s="5" customFormat="1" ht="25.5">
      <c r="A11" s="64" t="s">
        <v>22</v>
      </c>
      <c r="B11" s="6" t="s">
        <v>78</v>
      </c>
      <c r="C11" s="50" t="s">
        <v>76</v>
      </c>
      <c r="D11" s="61" t="s">
        <v>79</v>
      </c>
    </row>
    <row r="12" spans="1:4" s="5" customFormat="1" ht="24.75" customHeight="1">
      <c r="A12" s="133" t="s">
        <v>80</v>
      </c>
      <c r="B12" s="139" t="s">
        <v>81</v>
      </c>
      <c r="C12" s="56">
        <v>115000</v>
      </c>
      <c r="D12" s="61" t="s">
        <v>82</v>
      </c>
    </row>
    <row r="13" spans="1:4" s="5" customFormat="1" ht="14.25" customHeight="1">
      <c r="A13" s="134"/>
      <c r="B13" s="140"/>
      <c r="C13" s="54">
        <v>32000</v>
      </c>
      <c r="D13" s="62" t="s">
        <v>83</v>
      </c>
    </row>
    <row r="14" spans="1:4" s="5" customFormat="1" ht="13.5" customHeight="1">
      <c r="A14" s="134"/>
      <c r="B14" s="140"/>
      <c r="C14" s="54">
        <v>100000</v>
      </c>
      <c r="D14" s="62" t="s">
        <v>135</v>
      </c>
    </row>
    <row r="15" spans="1:4" s="5" customFormat="1" ht="13.5" customHeight="1">
      <c r="A15" s="134"/>
      <c r="B15" s="140"/>
      <c r="C15" s="54">
        <v>4200</v>
      </c>
      <c r="D15" s="62" t="s">
        <v>84</v>
      </c>
    </row>
    <row r="16" spans="1:4" s="5" customFormat="1" ht="13.5" customHeight="1">
      <c r="A16" s="134"/>
      <c r="B16" s="140"/>
      <c r="C16" s="54">
        <v>30000</v>
      </c>
      <c r="D16" s="62" t="s">
        <v>85</v>
      </c>
    </row>
    <row r="17" spans="1:4" s="5" customFormat="1" ht="13.5" customHeight="1">
      <c r="A17" s="134"/>
      <c r="B17" s="140"/>
      <c r="C17" s="54">
        <v>8000</v>
      </c>
      <c r="D17" s="62" t="s">
        <v>86</v>
      </c>
    </row>
    <row r="18" spans="1:4" s="5" customFormat="1" ht="13.5" customHeight="1">
      <c r="A18" s="134"/>
      <c r="B18" s="140"/>
      <c r="C18" s="55">
        <v>6000</v>
      </c>
      <c r="D18" s="62" t="s">
        <v>137</v>
      </c>
    </row>
    <row r="19" spans="1:4" s="5" customFormat="1" ht="15" customHeight="1">
      <c r="A19" s="135"/>
      <c r="B19" s="138"/>
      <c r="C19" s="52">
        <f>SUM(C12:C18)</f>
        <v>295200</v>
      </c>
      <c r="D19" s="63"/>
    </row>
    <row r="20" spans="1:4" s="5" customFormat="1" ht="17.25" customHeight="1">
      <c r="A20" s="64" t="s">
        <v>28</v>
      </c>
      <c r="B20" s="6" t="s">
        <v>87</v>
      </c>
      <c r="C20" s="49">
        <v>700000</v>
      </c>
      <c r="D20" s="62" t="s">
        <v>88</v>
      </c>
    </row>
    <row r="21" spans="1:4" s="5" customFormat="1" ht="12.75">
      <c r="A21" s="133" t="s">
        <v>29</v>
      </c>
      <c r="B21" s="139" t="s">
        <v>132</v>
      </c>
      <c r="C21" s="51">
        <v>20000</v>
      </c>
      <c r="D21" s="61" t="s">
        <v>89</v>
      </c>
    </row>
    <row r="22" spans="1:4" s="5" customFormat="1" ht="12.75">
      <c r="A22" s="134"/>
      <c r="B22" s="140"/>
      <c r="C22" s="54">
        <v>20000</v>
      </c>
      <c r="D22" s="62" t="s">
        <v>90</v>
      </c>
    </row>
    <row r="23" spans="1:4" s="5" customFormat="1" ht="12.75">
      <c r="A23" s="134"/>
      <c r="B23" s="140"/>
      <c r="C23" s="54">
        <v>20000</v>
      </c>
      <c r="D23" s="62" t="s">
        <v>91</v>
      </c>
    </row>
    <row r="24" spans="1:4" s="5" customFormat="1" ht="25.5">
      <c r="A24" s="134"/>
      <c r="B24" s="140"/>
      <c r="C24" s="59">
        <v>156000</v>
      </c>
      <c r="D24" s="62" t="s">
        <v>92</v>
      </c>
    </row>
    <row r="25" spans="1:4" s="5" customFormat="1" ht="12.75">
      <c r="A25" s="134"/>
      <c r="B25" s="140"/>
      <c r="C25" s="54">
        <v>97000</v>
      </c>
      <c r="D25" s="62" t="s">
        <v>93</v>
      </c>
    </row>
    <row r="26" spans="1:4" s="5" customFormat="1" ht="12.75">
      <c r="A26" s="134"/>
      <c r="B26" s="140"/>
      <c r="C26" s="54">
        <v>50000</v>
      </c>
      <c r="D26" s="62" t="s">
        <v>94</v>
      </c>
    </row>
    <row r="27" spans="1:4" s="5" customFormat="1" ht="12.75">
      <c r="A27" s="134"/>
      <c r="B27" s="140"/>
      <c r="C27" s="55">
        <v>44200</v>
      </c>
      <c r="D27" s="62" t="s">
        <v>95</v>
      </c>
    </row>
    <row r="28" spans="1:4" s="5" customFormat="1" ht="18" customHeight="1">
      <c r="A28" s="135"/>
      <c r="B28" s="138"/>
      <c r="C28" s="57">
        <f>SUM(C21:C27)</f>
        <v>407200</v>
      </c>
      <c r="D28" s="62"/>
    </row>
    <row r="29" spans="1:4" s="5" customFormat="1" ht="12.75">
      <c r="A29" s="133" t="s">
        <v>36</v>
      </c>
      <c r="B29" s="139" t="s">
        <v>96</v>
      </c>
      <c r="C29" s="51">
        <v>20000</v>
      </c>
      <c r="D29" s="61" t="s">
        <v>97</v>
      </c>
    </row>
    <row r="30" spans="1:4" s="5" customFormat="1" ht="25.5">
      <c r="A30" s="134"/>
      <c r="B30" s="140"/>
      <c r="C30" s="58">
        <v>42500</v>
      </c>
      <c r="D30" s="62" t="s">
        <v>98</v>
      </c>
    </row>
    <row r="31" spans="1:4" s="5" customFormat="1" ht="18.75" customHeight="1">
      <c r="A31" s="135"/>
      <c r="B31" s="138"/>
      <c r="C31" s="57">
        <f>SUM(C29:C30)</f>
        <v>62500</v>
      </c>
      <c r="D31" s="62"/>
    </row>
    <row r="32" spans="1:4" s="5" customFormat="1" ht="13.5" customHeight="1">
      <c r="A32" s="133" t="s">
        <v>39</v>
      </c>
      <c r="B32" s="139" t="s">
        <v>99</v>
      </c>
      <c r="C32" s="51">
        <v>20000</v>
      </c>
      <c r="D32" s="61" t="s">
        <v>100</v>
      </c>
    </row>
    <row r="33" spans="1:4" s="5" customFormat="1" ht="13.5" customHeight="1">
      <c r="A33" s="134"/>
      <c r="B33" s="140"/>
      <c r="C33" s="54">
        <v>10000</v>
      </c>
      <c r="D33" s="62" t="s">
        <v>101</v>
      </c>
    </row>
    <row r="34" spans="1:4" s="5" customFormat="1" ht="13.5" customHeight="1">
      <c r="A34" s="134"/>
      <c r="B34" s="140"/>
      <c r="C34" s="54">
        <v>10000</v>
      </c>
      <c r="D34" s="62" t="s">
        <v>102</v>
      </c>
    </row>
    <row r="35" spans="1:4" s="5" customFormat="1" ht="13.5" customHeight="1">
      <c r="A35" s="134"/>
      <c r="B35" s="140"/>
      <c r="C35" s="55">
        <v>12400</v>
      </c>
      <c r="D35" s="62" t="s">
        <v>103</v>
      </c>
    </row>
    <row r="36" spans="1:4" s="5" customFormat="1" ht="13.5" customHeight="1">
      <c r="A36" s="135"/>
      <c r="B36" s="138"/>
      <c r="C36" s="57">
        <f>SUM(C32:C35)</f>
        <v>52400</v>
      </c>
      <c r="D36" s="62"/>
    </row>
    <row r="37" spans="1:4" s="5" customFormat="1" ht="12.75">
      <c r="A37" s="133" t="s">
        <v>104</v>
      </c>
      <c r="B37" s="139" t="s">
        <v>105</v>
      </c>
      <c r="C37" s="51">
        <v>28120</v>
      </c>
      <c r="D37" s="61" t="s">
        <v>106</v>
      </c>
    </row>
    <row r="38" spans="1:4" s="5" customFormat="1" ht="12.75">
      <c r="A38" s="134"/>
      <c r="B38" s="140"/>
      <c r="C38" s="55">
        <v>18000</v>
      </c>
      <c r="D38" s="62" t="s">
        <v>107</v>
      </c>
    </row>
    <row r="39" spans="1:4" s="5" customFormat="1" ht="16.5" customHeight="1">
      <c r="A39" s="135"/>
      <c r="B39" s="138"/>
      <c r="C39" s="57">
        <f>SUM(C37:C38)</f>
        <v>46120</v>
      </c>
      <c r="D39" s="62"/>
    </row>
    <row r="40" spans="1:4" s="5" customFormat="1" ht="25.5">
      <c r="A40" s="133" t="s">
        <v>108</v>
      </c>
      <c r="B40" s="139" t="s">
        <v>109</v>
      </c>
      <c r="C40" s="56">
        <v>58000</v>
      </c>
      <c r="D40" s="61" t="s">
        <v>110</v>
      </c>
    </row>
    <row r="41" spans="1:4" s="5" customFormat="1" ht="25.5">
      <c r="A41" s="134"/>
      <c r="B41" s="140"/>
      <c r="C41" s="58">
        <v>48500</v>
      </c>
      <c r="D41" s="62" t="s">
        <v>111</v>
      </c>
    </row>
    <row r="42" spans="1:4" s="5" customFormat="1" ht="20.25" customHeight="1" thickBot="1">
      <c r="A42" s="141"/>
      <c r="B42" s="142"/>
      <c r="C42" s="65">
        <f>SUM(C40:C41)</f>
        <v>106500</v>
      </c>
      <c r="D42" s="66"/>
    </row>
    <row r="43" spans="1:4" ht="27" customHeight="1">
      <c r="A43" s="143" t="s">
        <v>112</v>
      </c>
      <c r="B43" s="145" t="s">
        <v>113</v>
      </c>
      <c r="C43" s="59">
        <v>71000</v>
      </c>
      <c r="D43" s="62" t="s">
        <v>114</v>
      </c>
    </row>
    <row r="44" spans="1:4" ht="12.75">
      <c r="A44" s="143"/>
      <c r="B44" s="145"/>
      <c r="C44" s="54">
        <v>40000</v>
      </c>
      <c r="D44" s="62" t="s">
        <v>115</v>
      </c>
    </row>
    <row r="45" spans="1:4" ht="12.75">
      <c r="A45" s="143"/>
      <c r="B45" s="145"/>
      <c r="C45" s="54">
        <v>331999</v>
      </c>
      <c r="D45" s="62" t="s">
        <v>116</v>
      </c>
    </row>
    <row r="46" spans="1:4" ht="12.75">
      <c r="A46" s="143"/>
      <c r="B46" s="145"/>
      <c r="C46" s="55">
        <v>96000</v>
      </c>
      <c r="D46" s="62" t="s">
        <v>101</v>
      </c>
    </row>
    <row r="47" spans="1:4" ht="18" customHeight="1">
      <c r="A47" s="144"/>
      <c r="B47" s="117"/>
      <c r="C47" s="60">
        <f>SUM(C43:C46)</f>
        <v>538999</v>
      </c>
      <c r="D47" s="62"/>
    </row>
    <row r="48" spans="1:4" s="5" customFormat="1" ht="12.75">
      <c r="A48" s="133" t="s">
        <v>117</v>
      </c>
      <c r="B48" s="139" t="s">
        <v>118</v>
      </c>
      <c r="C48" s="51">
        <v>10854</v>
      </c>
      <c r="D48" s="61" t="s">
        <v>91</v>
      </c>
    </row>
    <row r="49" spans="1:4" s="5" customFormat="1" ht="12.75">
      <c r="A49" s="134"/>
      <c r="B49" s="140"/>
      <c r="C49" s="54">
        <v>12500</v>
      </c>
      <c r="D49" s="62" t="s">
        <v>119</v>
      </c>
    </row>
    <row r="50" spans="1:4" s="5" customFormat="1" ht="12.75">
      <c r="A50" s="134"/>
      <c r="B50" s="140"/>
      <c r="C50" s="55">
        <v>17500</v>
      </c>
      <c r="D50" s="62" t="s">
        <v>136</v>
      </c>
    </row>
    <row r="51" spans="1:4" s="5" customFormat="1" ht="16.5" customHeight="1">
      <c r="A51" s="135"/>
      <c r="B51" s="138"/>
      <c r="C51" s="57">
        <f>SUM(C48:C50)</f>
        <v>40854</v>
      </c>
      <c r="D51" s="62"/>
    </row>
    <row r="52" spans="1:4" s="5" customFormat="1" ht="12.75">
      <c r="A52" s="133" t="s">
        <v>120</v>
      </c>
      <c r="B52" s="139" t="s">
        <v>138</v>
      </c>
      <c r="C52" s="51">
        <v>28000</v>
      </c>
      <c r="D52" s="61" t="s">
        <v>121</v>
      </c>
    </row>
    <row r="53" spans="1:4" s="5" customFormat="1" ht="12.75">
      <c r="A53" s="134"/>
      <c r="B53" s="140"/>
      <c r="C53" s="54">
        <v>37000</v>
      </c>
      <c r="D53" s="62" t="s">
        <v>122</v>
      </c>
    </row>
    <row r="54" spans="1:4" s="5" customFormat="1" ht="12.75">
      <c r="A54" s="134"/>
      <c r="B54" s="140"/>
      <c r="C54" s="55">
        <v>18000</v>
      </c>
      <c r="D54" s="62" t="s">
        <v>123</v>
      </c>
    </row>
    <row r="55" spans="1:4" s="5" customFormat="1" ht="18.75" customHeight="1">
      <c r="A55" s="135"/>
      <c r="B55" s="138"/>
      <c r="C55" s="57">
        <f>SUM(C52:C54)</f>
        <v>83000</v>
      </c>
      <c r="D55" s="62"/>
    </row>
    <row r="56" spans="1:4" s="5" customFormat="1" ht="12.75">
      <c r="A56" s="133" t="s">
        <v>124</v>
      </c>
      <c r="B56" s="136" t="s">
        <v>125</v>
      </c>
      <c r="C56" s="51">
        <v>100000</v>
      </c>
      <c r="D56" s="61" t="s">
        <v>126</v>
      </c>
    </row>
    <row r="57" spans="1:4" s="5" customFormat="1" ht="12.75">
      <c r="A57" s="134"/>
      <c r="B57" s="137"/>
      <c r="C57" s="54">
        <v>110000</v>
      </c>
      <c r="D57" s="62" t="s">
        <v>127</v>
      </c>
    </row>
    <row r="58" spans="1:4" s="5" customFormat="1" ht="12.75">
      <c r="A58" s="134"/>
      <c r="B58" s="137"/>
      <c r="C58" s="54">
        <v>250000</v>
      </c>
      <c r="D58" s="62" t="s">
        <v>128</v>
      </c>
    </row>
    <row r="59" spans="1:4" s="5" customFormat="1" ht="12.75">
      <c r="A59" s="134"/>
      <c r="B59" s="137"/>
      <c r="C59" s="54">
        <v>150000</v>
      </c>
      <c r="D59" s="62" t="s">
        <v>129</v>
      </c>
    </row>
    <row r="60" spans="1:4" s="5" customFormat="1" ht="12.75">
      <c r="A60" s="134"/>
      <c r="B60" s="137"/>
      <c r="C60" s="55">
        <v>150000</v>
      </c>
      <c r="D60" s="62" t="s">
        <v>130</v>
      </c>
    </row>
    <row r="61" spans="1:4" s="5" customFormat="1" ht="16.5" customHeight="1">
      <c r="A61" s="135"/>
      <c r="B61" s="138"/>
      <c r="C61" s="52">
        <f>SUM(C56:C60)</f>
        <v>760000</v>
      </c>
      <c r="D61" s="63"/>
    </row>
    <row r="62" spans="1:4" s="81" customFormat="1" ht="30.75" customHeight="1" thickBot="1">
      <c r="A62" s="131" t="s">
        <v>131</v>
      </c>
      <c r="B62" s="132"/>
      <c r="C62" s="79">
        <f>SUM(C9,C19,C28,C31,C36,C39,C42,C47,C51,C55,C61,C20)</f>
        <v>7010773</v>
      </c>
      <c r="D62" s="80"/>
    </row>
    <row r="63" s="5" customFormat="1" ht="12.75">
      <c r="C63" s="48"/>
    </row>
    <row r="64" s="5" customFormat="1" ht="12.75">
      <c r="C64" s="48"/>
    </row>
    <row r="65" s="5" customFormat="1" ht="12.75">
      <c r="C65" s="48"/>
    </row>
    <row r="66" s="5" customFormat="1" ht="12.75">
      <c r="C66" s="48"/>
    </row>
    <row r="67" s="5" customFormat="1" ht="12.75">
      <c r="C67" s="48"/>
    </row>
    <row r="68" s="5" customFormat="1" ht="12.75">
      <c r="C68" s="48"/>
    </row>
    <row r="69" spans="3:4" s="5" customFormat="1" ht="12.75">
      <c r="C69" s="11"/>
      <c r="D69"/>
    </row>
    <row r="70" ht="12.75">
      <c r="C70" s="11"/>
    </row>
    <row r="71" ht="12.75">
      <c r="C71" s="11"/>
    </row>
    <row r="72" ht="12.75">
      <c r="C72" s="11"/>
    </row>
  </sheetData>
  <mergeCells count="23">
    <mergeCell ref="A7:A9"/>
    <mergeCell ref="B7:B9"/>
    <mergeCell ref="A12:A19"/>
    <mergeCell ref="B12:B19"/>
    <mergeCell ref="A21:A28"/>
    <mergeCell ref="B21:B28"/>
    <mergeCell ref="A29:A31"/>
    <mergeCell ref="B29:B31"/>
    <mergeCell ref="A32:A36"/>
    <mergeCell ref="B32:B36"/>
    <mergeCell ref="A37:A39"/>
    <mergeCell ref="B37:B39"/>
    <mergeCell ref="A40:A42"/>
    <mergeCell ref="B40:B42"/>
    <mergeCell ref="A43:A47"/>
    <mergeCell ref="B43:B47"/>
    <mergeCell ref="A62:B62"/>
    <mergeCell ref="A56:A61"/>
    <mergeCell ref="B56:B61"/>
    <mergeCell ref="A48:A51"/>
    <mergeCell ref="B48:B51"/>
    <mergeCell ref="A52:A55"/>
    <mergeCell ref="B52:B55"/>
  </mergeCells>
  <printOptions/>
  <pageMargins left="0.75" right="0.75" top="0.76" bottom="0.82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D1">
      <selection activeCell="G1" sqref="G1:G3"/>
    </sheetView>
  </sheetViews>
  <sheetFormatPr defaultColWidth="9.00390625" defaultRowHeight="12.75"/>
  <cols>
    <col min="1" max="1" width="3.875" style="0" bestFit="1" customWidth="1"/>
    <col min="2" max="2" width="29.00390625" style="0" customWidth="1"/>
    <col min="3" max="3" width="11.00390625" style="0" customWidth="1"/>
    <col min="4" max="5" width="12.875" style="0" customWidth="1"/>
    <col min="6" max="6" width="12.25390625" style="0" customWidth="1"/>
    <col min="7" max="7" width="12.375" style="0" customWidth="1"/>
    <col min="8" max="8" width="12.125" style="0" customWidth="1"/>
    <col min="9" max="11" width="11.75390625" style="0" bestFit="1" customWidth="1"/>
  </cols>
  <sheetData>
    <row r="1" ht="15.75">
      <c r="G1" s="104" t="s">
        <v>154</v>
      </c>
    </row>
    <row r="2" ht="15">
      <c r="G2" s="105" t="s">
        <v>153</v>
      </c>
    </row>
    <row r="3" ht="15">
      <c r="G3" s="105" t="s">
        <v>152</v>
      </c>
    </row>
    <row r="4" ht="12.75">
      <c r="F4" s="46"/>
    </row>
    <row r="6" spans="2:3" ht="18">
      <c r="B6" s="14" t="s">
        <v>67</v>
      </c>
      <c r="C6" s="14"/>
    </row>
    <row r="7" ht="18">
      <c r="B7" s="14" t="s">
        <v>139</v>
      </c>
    </row>
    <row r="8" ht="24" customHeight="1">
      <c r="J8" s="45" t="s">
        <v>68</v>
      </c>
    </row>
    <row r="9" spans="1:11" s="74" customFormat="1" ht="25.5" customHeight="1">
      <c r="A9" s="118" t="s">
        <v>16</v>
      </c>
      <c r="B9" s="118" t="s">
        <v>25</v>
      </c>
      <c r="C9" s="118" t="s">
        <v>61</v>
      </c>
      <c r="D9" s="118" t="s">
        <v>62</v>
      </c>
      <c r="E9" s="118" t="s">
        <v>140</v>
      </c>
      <c r="F9" s="118" t="s">
        <v>146</v>
      </c>
      <c r="G9" s="118" t="s">
        <v>147</v>
      </c>
      <c r="H9" s="118" t="s">
        <v>63</v>
      </c>
      <c r="I9" s="118"/>
      <c r="J9" s="118"/>
      <c r="K9" s="119"/>
    </row>
    <row r="10" spans="1:11" s="74" customFormat="1" ht="28.5" customHeight="1">
      <c r="A10" s="118"/>
      <c r="B10" s="118"/>
      <c r="C10" s="118"/>
      <c r="D10" s="118"/>
      <c r="E10" s="118"/>
      <c r="F10" s="118"/>
      <c r="G10" s="118"/>
      <c r="H10" s="23">
        <v>2003</v>
      </c>
      <c r="I10" s="23">
        <v>2004</v>
      </c>
      <c r="J10" s="23">
        <v>2005</v>
      </c>
      <c r="K10" s="23" t="s">
        <v>148</v>
      </c>
    </row>
    <row r="11" spans="1:11" s="75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7">
        <v>8</v>
      </c>
      <c r="I11" s="27">
        <v>9</v>
      </c>
      <c r="J11" s="27">
        <v>10</v>
      </c>
      <c r="K11" s="22">
        <v>11</v>
      </c>
    </row>
    <row r="12" spans="1:11" s="5" customFormat="1" ht="43.5" customHeight="1">
      <c r="A12" s="31" t="s">
        <v>9</v>
      </c>
      <c r="B12" s="31" t="s">
        <v>64</v>
      </c>
      <c r="C12" s="10">
        <v>2000</v>
      </c>
      <c r="D12" s="102">
        <v>116243</v>
      </c>
      <c r="E12" s="12" t="s">
        <v>11</v>
      </c>
      <c r="F12" s="47">
        <v>116243</v>
      </c>
      <c r="G12" s="12" t="s">
        <v>11</v>
      </c>
      <c r="H12" s="12" t="s">
        <v>11</v>
      </c>
      <c r="I12" s="12" t="s">
        <v>11</v>
      </c>
      <c r="J12" s="12" t="s">
        <v>11</v>
      </c>
      <c r="K12" s="12" t="s">
        <v>11</v>
      </c>
    </row>
    <row r="13" spans="1:11" s="5" customFormat="1" ht="36" customHeight="1">
      <c r="A13" s="31" t="s">
        <v>10</v>
      </c>
      <c r="B13" s="31" t="s">
        <v>65</v>
      </c>
      <c r="C13" s="10">
        <v>2001</v>
      </c>
      <c r="D13" s="102">
        <v>2000000</v>
      </c>
      <c r="E13" s="102">
        <v>5000000</v>
      </c>
      <c r="F13" s="12" t="s">
        <v>11</v>
      </c>
      <c r="G13" s="47">
        <f>SUM(H13:K13)</f>
        <v>7000000</v>
      </c>
      <c r="H13" s="102">
        <v>2000000</v>
      </c>
      <c r="I13" s="102">
        <v>1000000</v>
      </c>
      <c r="J13" s="102">
        <v>2000000</v>
      </c>
      <c r="K13" s="102">
        <v>2000000</v>
      </c>
    </row>
    <row r="14" spans="1:11" s="5" customFormat="1" ht="38.25" customHeight="1">
      <c r="A14" s="31" t="s">
        <v>22</v>
      </c>
      <c r="B14" s="31" t="s">
        <v>149</v>
      </c>
      <c r="C14" s="10">
        <v>2002</v>
      </c>
      <c r="D14" s="12" t="s">
        <v>11</v>
      </c>
      <c r="E14" s="102">
        <v>2163000</v>
      </c>
      <c r="F14" s="12" t="s">
        <v>11</v>
      </c>
      <c r="G14" s="47">
        <f>SUM(H14:K14)</f>
        <v>2163000</v>
      </c>
      <c r="H14" s="102">
        <v>432600</v>
      </c>
      <c r="I14" s="102">
        <v>432600</v>
      </c>
      <c r="J14" s="102">
        <v>432600</v>
      </c>
      <c r="K14" s="102">
        <v>865200</v>
      </c>
    </row>
    <row r="15" spans="1:11" s="5" customFormat="1" ht="51">
      <c r="A15" s="31" t="s">
        <v>24</v>
      </c>
      <c r="B15" s="90" t="s">
        <v>150</v>
      </c>
      <c r="C15" s="10">
        <v>2002</v>
      </c>
      <c r="D15" s="12" t="s">
        <v>11</v>
      </c>
      <c r="E15" s="102">
        <v>600000</v>
      </c>
      <c r="F15" s="12" t="s">
        <v>11</v>
      </c>
      <c r="G15" s="47">
        <v>600000</v>
      </c>
      <c r="H15" s="102">
        <v>300000</v>
      </c>
      <c r="I15" s="102">
        <v>300000</v>
      </c>
      <c r="J15" s="12" t="s">
        <v>11</v>
      </c>
      <c r="K15" s="12" t="s">
        <v>11</v>
      </c>
    </row>
    <row r="16" spans="1:11" s="78" customFormat="1" ht="36.75" customHeight="1">
      <c r="A16" s="146" t="s">
        <v>66</v>
      </c>
      <c r="B16" s="147"/>
      <c r="C16" s="76"/>
      <c r="D16" s="77">
        <f>SUM(D12:D15)</f>
        <v>2116243</v>
      </c>
      <c r="E16" s="103">
        <f>SUM(E13:E15)</f>
        <v>7763000</v>
      </c>
      <c r="F16" s="77">
        <f aca="true" t="shared" si="0" ref="F16:K16">SUM(F12:F15)</f>
        <v>116243</v>
      </c>
      <c r="G16" s="77">
        <f t="shared" si="0"/>
        <v>9763000</v>
      </c>
      <c r="H16" s="103">
        <f t="shared" si="0"/>
        <v>2732600</v>
      </c>
      <c r="I16" s="103">
        <f t="shared" si="0"/>
        <v>1732600</v>
      </c>
      <c r="J16" s="103">
        <f>SUM(J13:J15)</f>
        <v>2432600</v>
      </c>
      <c r="K16" s="103">
        <f t="shared" si="0"/>
        <v>2865200</v>
      </c>
    </row>
    <row r="17" spans="4:11" ht="12.75">
      <c r="D17" s="11"/>
      <c r="E17" s="11"/>
      <c r="F17" s="11"/>
      <c r="G17" s="11"/>
      <c r="H17" s="11"/>
      <c r="I17" s="11"/>
      <c r="J17" s="11"/>
      <c r="K17" s="11"/>
    </row>
  </sheetData>
  <mergeCells count="9">
    <mergeCell ref="A16:B16"/>
    <mergeCell ref="E9:E10"/>
    <mergeCell ref="F9:F10"/>
    <mergeCell ref="G9:G10"/>
    <mergeCell ref="H9:K9"/>
    <mergeCell ref="A9:A10"/>
    <mergeCell ref="B9:B10"/>
    <mergeCell ref="C9:C10"/>
    <mergeCell ref="D9:D10"/>
  </mergeCells>
  <printOptions/>
  <pageMargins left="0.44" right="0.29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2">
      <selection activeCell="C15" sqref="C15"/>
    </sheetView>
  </sheetViews>
  <sheetFormatPr defaultColWidth="9.00390625" defaultRowHeight="12.75"/>
  <cols>
    <col min="1" max="1" width="6.875" style="0" customWidth="1"/>
    <col min="2" max="2" width="44.125" style="0" customWidth="1"/>
    <col min="3" max="3" width="30.875" style="0" customWidth="1"/>
    <col min="4" max="4" width="21.00390625" style="0" customWidth="1"/>
  </cols>
  <sheetData>
    <row r="1" ht="12.75">
      <c r="C1" s="1" t="s">
        <v>21</v>
      </c>
    </row>
    <row r="2" ht="12.75">
      <c r="C2" s="2" t="s">
        <v>0</v>
      </c>
    </row>
    <row r="3" ht="12.75">
      <c r="C3" s="4" t="s">
        <v>1</v>
      </c>
    </row>
    <row r="4" ht="12.75">
      <c r="C4" s="4"/>
    </row>
    <row r="5" ht="12.75">
      <c r="C5" s="4"/>
    </row>
    <row r="6" ht="12.75">
      <c r="C6" s="4"/>
    </row>
    <row r="8" spans="1:2" ht="18">
      <c r="A8" s="14"/>
      <c r="B8" s="14" t="s">
        <v>13</v>
      </c>
    </row>
    <row r="9" spans="1:2" ht="18">
      <c r="A9" s="14"/>
      <c r="B9" s="14" t="s">
        <v>14</v>
      </c>
    </row>
    <row r="10" spans="1:2" ht="18">
      <c r="A10" s="14"/>
      <c r="B10" s="14" t="s">
        <v>15</v>
      </c>
    </row>
    <row r="11" spans="1:2" ht="18">
      <c r="A11" s="14"/>
      <c r="B11" s="14"/>
    </row>
    <row r="14" spans="1:3" s="18" customFormat="1" ht="35.25" customHeight="1">
      <c r="A14" s="19" t="s">
        <v>16</v>
      </c>
      <c r="B14" s="19" t="s">
        <v>17</v>
      </c>
      <c r="C14" s="19" t="s">
        <v>18</v>
      </c>
    </row>
    <row r="15" spans="1:3" s="5" customFormat="1" ht="53.25" customHeight="1">
      <c r="A15" s="7" t="s">
        <v>9</v>
      </c>
      <c r="B15" s="6" t="s">
        <v>19</v>
      </c>
      <c r="C15" s="12">
        <v>78000</v>
      </c>
    </row>
    <row r="16" spans="1:3" s="5" customFormat="1" ht="53.25" customHeight="1">
      <c r="A16" s="7" t="s">
        <v>10</v>
      </c>
      <c r="B16" s="6" t="s">
        <v>20</v>
      </c>
      <c r="C16" s="12">
        <v>75000</v>
      </c>
    </row>
    <row r="17" spans="1:3" s="5" customFormat="1" ht="35.25" customHeight="1">
      <c r="A17" s="148" t="s">
        <v>12</v>
      </c>
      <c r="B17" s="148"/>
      <c r="C17" s="20">
        <f>SUM(C15:C16)</f>
        <v>153000</v>
      </c>
    </row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</sheetData>
  <mergeCells count="1">
    <mergeCell ref="A17:B17"/>
  </mergeCells>
  <printOptions/>
  <pageMargins left="0.89" right="0.13" top="0.6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1">
      <selection activeCell="C15" sqref="C15"/>
    </sheetView>
  </sheetViews>
  <sheetFormatPr defaultColWidth="9.00390625" defaultRowHeight="12.75"/>
  <cols>
    <col min="1" max="1" width="3.875" style="0" customWidth="1"/>
    <col min="2" max="2" width="34.125" style="0" customWidth="1"/>
    <col min="3" max="3" width="14.625" style="0" customWidth="1"/>
    <col min="4" max="6" width="12.375" style="0" customWidth="1"/>
  </cols>
  <sheetData>
    <row r="1" spans="3:5" ht="12.75">
      <c r="C1" s="30"/>
      <c r="D1" s="38" t="s">
        <v>48</v>
      </c>
      <c r="E1" s="30"/>
    </row>
    <row r="2" spans="3:5" ht="12.75">
      <c r="C2" s="2"/>
      <c r="D2" s="39" t="s">
        <v>46</v>
      </c>
      <c r="E2" s="2"/>
    </row>
    <row r="3" spans="3:5" ht="12.75">
      <c r="C3" s="4"/>
      <c r="D3" s="40" t="s">
        <v>47</v>
      </c>
      <c r="E3" s="4"/>
    </row>
    <row r="4" ht="12.75">
      <c r="D4" s="4"/>
    </row>
    <row r="5" ht="12.75">
      <c r="D5" s="4"/>
    </row>
    <row r="6" ht="12.75">
      <c r="D6" s="4"/>
    </row>
    <row r="8" spans="1:3" ht="18">
      <c r="A8" s="14"/>
      <c r="B8" s="17" t="s">
        <v>53</v>
      </c>
      <c r="C8" s="16"/>
    </row>
    <row r="9" spans="1:3" ht="18">
      <c r="A9" s="14"/>
      <c r="B9" s="14"/>
      <c r="C9" s="14"/>
    </row>
    <row r="10" spans="4:6" ht="15.75">
      <c r="D10" s="32"/>
      <c r="E10" s="32"/>
      <c r="F10" s="44" t="s">
        <v>49</v>
      </c>
    </row>
    <row r="11" spans="1:6" s="18" customFormat="1" ht="35.25" customHeight="1">
      <c r="A11" s="149" t="s">
        <v>16</v>
      </c>
      <c r="B11" s="149" t="s">
        <v>25</v>
      </c>
      <c r="C11" s="149" t="s">
        <v>141</v>
      </c>
      <c r="D11" s="149" t="s">
        <v>34</v>
      </c>
      <c r="E11" s="119"/>
      <c r="F11" s="119"/>
    </row>
    <row r="12" spans="1:6" s="18" customFormat="1" ht="35.25" customHeight="1">
      <c r="A12" s="149"/>
      <c r="B12" s="149"/>
      <c r="C12" s="149"/>
      <c r="D12" s="19">
        <v>2002</v>
      </c>
      <c r="E12" s="19">
        <v>2003</v>
      </c>
      <c r="F12" s="19">
        <v>2004</v>
      </c>
    </row>
    <row r="13" spans="1:6" s="18" customFormat="1" ht="24.75" customHeight="1">
      <c r="A13" s="22" t="s">
        <v>9</v>
      </c>
      <c r="B13" s="24" t="s">
        <v>38</v>
      </c>
      <c r="C13" s="25">
        <v>2000000</v>
      </c>
      <c r="D13" s="25" t="s">
        <v>11</v>
      </c>
      <c r="E13" s="25" t="s">
        <v>11</v>
      </c>
      <c r="F13" s="25" t="s">
        <v>11</v>
      </c>
    </row>
    <row r="14" spans="1:6" s="18" customFormat="1" ht="24.75" customHeight="1">
      <c r="A14" s="22" t="s">
        <v>10</v>
      </c>
      <c r="B14" s="24" t="s">
        <v>26</v>
      </c>
      <c r="C14" s="25">
        <v>116243</v>
      </c>
      <c r="D14" s="25">
        <v>3832096</v>
      </c>
      <c r="E14" s="13">
        <v>6813200</v>
      </c>
      <c r="F14" s="13">
        <v>6348558</v>
      </c>
    </row>
    <row r="15" spans="1:6" s="18" customFormat="1" ht="24.75" customHeight="1">
      <c r="A15" s="22" t="s">
        <v>22</v>
      </c>
      <c r="B15" s="24" t="s">
        <v>23</v>
      </c>
      <c r="C15" s="25" t="s">
        <v>11</v>
      </c>
      <c r="D15" s="25" t="s">
        <v>11</v>
      </c>
      <c r="E15" s="25" t="s">
        <v>11</v>
      </c>
      <c r="F15" s="25" t="s">
        <v>11</v>
      </c>
    </row>
    <row r="16" spans="1:6" s="18" customFormat="1" ht="24.75" customHeight="1">
      <c r="A16" s="26" t="s">
        <v>24</v>
      </c>
      <c r="B16" s="28" t="s">
        <v>27</v>
      </c>
      <c r="C16" s="25" t="s">
        <v>11</v>
      </c>
      <c r="D16" s="25" t="s">
        <v>11</v>
      </c>
      <c r="E16" s="25" t="s">
        <v>11</v>
      </c>
      <c r="F16" s="25" t="s">
        <v>11</v>
      </c>
    </row>
    <row r="17" spans="1:6" s="18" customFormat="1" ht="24.75" customHeight="1">
      <c r="A17" s="26" t="s">
        <v>28</v>
      </c>
      <c r="B17" s="24" t="s">
        <v>35</v>
      </c>
      <c r="C17" s="25">
        <v>122903</v>
      </c>
      <c r="D17" s="25" t="s">
        <v>11</v>
      </c>
      <c r="E17" s="25" t="s">
        <v>11</v>
      </c>
      <c r="F17" s="25" t="s">
        <v>11</v>
      </c>
    </row>
    <row r="18" spans="1:6" s="18" customFormat="1" ht="24.75" customHeight="1">
      <c r="A18" s="33"/>
      <c r="B18" s="24" t="s">
        <v>30</v>
      </c>
      <c r="C18" s="25">
        <v>122903</v>
      </c>
      <c r="D18" s="25" t="s">
        <v>11</v>
      </c>
      <c r="E18" s="25" t="s">
        <v>11</v>
      </c>
      <c r="F18" s="25" t="s">
        <v>11</v>
      </c>
    </row>
    <row r="19" spans="1:6" s="18" customFormat="1" ht="24.75" customHeight="1">
      <c r="A19" s="33"/>
      <c r="B19" s="24" t="s">
        <v>31</v>
      </c>
      <c r="C19" s="25" t="s">
        <v>11</v>
      </c>
      <c r="D19" s="25" t="s">
        <v>11</v>
      </c>
      <c r="E19" s="25" t="s">
        <v>11</v>
      </c>
      <c r="F19" s="25" t="s">
        <v>11</v>
      </c>
    </row>
    <row r="20" spans="1:6" s="18" customFormat="1" ht="24.75" customHeight="1">
      <c r="A20" s="33"/>
      <c r="B20" s="24" t="s">
        <v>40</v>
      </c>
      <c r="C20" s="25">
        <v>122903</v>
      </c>
      <c r="D20" s="25" t="s">
        <v>11</v>
      </c>
      <c r="E20" s="25" t="s">
        <v>11</v>
      </c>
      <c r="F20" s="25" t="s">
        <v>11</v>
      </c>
    </row>
    <row r="21" spans="1:6" s="18" customFormat="1" ht="24.75" customHeight="1">
      <c r="A21" s="33"/>
      <c r="B21" s="24" t="s">
        <v>41</v>
      </c>
      <c r="C21" s="25" t="s">
        <v>11</v>
      </c>
      <c r="D21" s="25" t="s">
        <v>11</v>
      </c>
      <c r="E21" s="25" t="s">
        <v>11</v>
      </c>
      <c r="F21" s="25" t="s">
        <v>11</v>
      </c>
    </row>
    <row r="22" spans="1:6" s="18" customFormat="1" ht="24.75" customHeight="1">
      <c r="A22" s="33"/>
      <c r="B22" s="24" t="s">
        <v>42</v>
      </c>
      <c r="C22" s="25" t="s">
        <v>11</v>
      </c>
      <c r="D22" s="25" t="s">
        <v>11</v>
      </c>
      <c r="E22" s="25" t="s">
        <v>11</v>
      </c>
      <c r="F22" s="25" t="s">
        <v>11</v>
      </c>
    </row>
    <row r="23" spans="1:6" s="18" customFormat="1" ht="24.75" customHeight="1">
      <c r="A23" s="27"/>
      <c r="B23" s="24" t="s">
        <v>43</v>
      </c>
      <c r="C23" s="25" t="s">
        <v>11</v>
      </c>
      <c r="D23" s="25" t="s">
        <v>11</v>
      </c>
      <c r="E23" s="25" t="s">
        <v>11</v>
      </c>
      <c r="F23" s="25" t="s">
        <v>11</v>
      </c>
    </row>
    <row r="24" spans="1:6" s="21" customFormat="1" ht="27" customHeight="1">
      <c r="A24" s="27" t="s">
        <v>29</v>
      </c>
      <c r="B24" s="29" t="s">
        <v>32</v>
      </c>
      <c r="C24" s="86">
        <f>C14+C17</f>
        <v>239146</v>
      </c>
      <c r="D24" s="25">
        <f>SUM(D14)</f>
        <v>3832096</v>
      </c>
      <c r="E24" s="25">
        <f>SUM(E14)</f>
        <v>6813200</v>
      </c>
      <c r="F24" s="25">
        <f>SUM(F14)</f>
        <v>6348558</v>
      </c>
    </row>
    <row r="25" spans="1:6" s="21" customFormat="1" ht="27" customHeight="1">
      <c r="A25" s="27" t="s">
        <v>36</v>
      </c>
      <c r="B25" s="24" t="s">
        <v>33</v>
      </c>
      <c r="C25" s="25">
        <v>52318892</v>
      </c>
      <c r="D25" s="25">
        <v>45810446</v>
      </c>
      <c r="E25" s="13">
        <v>47434896</v>
      </c>
      <c r="F25" s="13">
        <v>48857942</v>
      </c>
    </row>
    <row r="26" spans="1:6" s="21" customFormat="1" ht="27" customHeight="1">
      <c r="A26" s="27" t="s">
        <v>39</v>
      </c>
      <c r="B26" s="24" t="s">
        <v>37</v>
      </c>
      <c r="C26" s="25">
        <f>C24/C25*100</f>
        <v>0.45709301336121566</v>
      </c>
      <c r="D26" s="25">
        <f>D24/D25*100</f>
        <v>8.365113930565094</v>
      </c>
      <c r="E26" s="25">
        <f>E24/E25*100</f>
        <v>14.363265390104365</v>
      </c>
      <c r="F26" s="25">
        <f>F24/F25*100</f>
        <v>12.993912023555964</v>
      </c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</sheetData>
  <mergeCells count="4">
    <mergeCell ref="A11:A12"/>
    <mergeCell ref="B11:B12"/>
    <mergeCell ref="C11:C12"/>
    <mergeCell ref="D11:F11"/>
  </mergeCells>
  <printOptions/>
  <pageMargins left="0.84" right="0.42" top="0.7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2003-04-23T05:54:53Z</cp:lastPrinted>
  <dcterms:created xsi:type="dcterms:W3CDTF">2000-03-24T10:36:13Z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