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5640" activeTab="0"/>
  </bookViews>
  <sheets>
    <sheet name="zał nr 7-deficyt" sheetId="1" r:id="rId1"/>
    <sheet name="zał nr 9 -prognoza długu" sheetId="2" r:id="rId2"/>
    <sheet name="zał nr 13 - dotacje dla szkół" sheetId="3" r:id="rId3"/>
  </sheets>
  <definedNames/>
  <calcPr fullCalcOnLoad="1"/>
</workbook>
</file>

<file path=xl/sharedStrings.xml><?xml version="1.0" encoding="utf-8"?>
<sst xmlns="http://schemas.openxmlformats.org/spreadsheetml/2006/main" count="138" uniqueCount="89">
  <si>
    <t>1.</t>
  </si>
  <si>
    <t>2.</t>
  </si>
  <si>
    <t>-</t>
  </si>
  <si>
    <t>RAZEM</t>
  </si>
  <si>
    <t>Lp.</t>
  </si>
  <si>
    <t>TREŚĆ</t>
  </si>
  <si>
    <t>3.</t>
  </si>
  <si>
    <t>Planowane dochody</t>
  </si>
  <si>
    <t>Planowane wydatki</t>
  </si>
  <si>
    <t>I</t>
  </si>
  <si>
    <t>Pożyczki</t>
  </si>
  <si>
    <t>Nadwyżka budżetowa z lat ubiegłych</t>
  </si>
  <si>
    <t>II</t>
  </si>
  <si>
    <t>Spłata kredytu</t>
  </si>
  <si>
    <t>4.</t>
  </si>
  <si>
    <t>Kwota w zł</t>
  </si>
  <si>
    <t>Klasyfikacja przychodów                 i rozchodów</t>
  </si>
  <si>
    <t>Rodzaj zadłużenia</t>
  </si>
  <si>
    <t>Kredyty</t>
  </si>
  <si>
    <t>Przyjęte depozyty</t>
  </si>
  <si>
    <t>5.</t>
  </si>
  <si>
    <t>6.</t>
  </si>
  <si>
    <t>Łączna kwota długu na koniec roku budżetowego</t>
  </si>
  <si>
    <t>Dochody ogółem</t>
  </si>
  <si>
    <t>III</t>
  </si>
  <si>
    <t>IV</t>
  </si>
  <si>
    <t>Kredyty zaciągane w bankach krajowych</t>
  </si>
  <si>
    <t>§ 952</t>
  </si>
  <si>
    <t>Prywatyzacja majątku j.s.t.</t>
  </si>
  <si>
    <t>§ od 941 do 944</t>
  </si>
  <si>
    <t>§ 957</t>
  </si>
  <si>
    <t>Przychody ogółem</t>
  </si>
  <si>
    <t>Rozchody ogółem</t>
  </si>
  <si>
    <t>§ 992</t>
  </si>
  <si>
    <t>Spłaty pożyczek</t>
  </si>
  <si>
    <t>Lokaty w bankach</t>
  </si>
  <si>
    <t>§ 994</t>
  </si>
  <si>
    <t xml:space="preserve">Przewidywany stan na koniec roku </t>
  </si>
  <si>
    <t>7.</t>
  </si>
  <si>
    <t>Procentowy udział długu w dochodach</t>
  </si>
  <si>
    <t>Wyemitowane papiery wartościowe</t>
  </si>
  <si>
    <t>8.</t>
  </si>
  <si>
    <t xml:space="preserve">   a) ustaw</t>
  </si>
  <si>
    <t xml:space="preserve">   b) orzeczeń sądu</t>
  </si>
  <si>
    <t xml:space="preserve">   c) udzielonych poręczeń i gwarancji</t>
  </si>
  <si>
    <t>w zł</t>
  </si>
  <si>
    <t>ZWIĄZANE Z FINANSOWANIEM DEFICYTU BUDŻETOWEGO</t>
  </si>
  <si>
    <t>§ 955</t>
  </si>
  <si>
    <t xml:space="preserve">          PROGNOZY KWOTY DŁUGU POWIATU IŁAWSKIEGO</t>
  </si>
  <si>
    <t xml:space="preserve">Przychody ze sprzedaży obligacji na rynku krajowym </t>
  </si>
  <si>
    <t>§ 911</t>
  </si>
  <si>
    <t>Nadwyżka/Deficyt (I-II)</t>
  </si>
  <si>
    <t>Przychody z innych rozliczeń krajowych (wolne środki)</t>
  </si>
  <si>
    <t>§ 995</t>
  </si>
  <si>
    <t>§ 982</t>
  </si>
  <si>
    <t>V</t>
  </si>
  <si>
    <t>VI</t>
  </si>
  <si>
    <t>VII</t>
  </si>
  <si>
    <t>Wydatki nie znajdujące pokrycia w planowanych dochodach (II-VI)</t>
  </si>
  <si>
    <t>VIII</t>
  </si>
  <si>
    <t>Na pokrycie wydatków nie znajdujących pokrycia w planowanych dochodach planuje się przychody (III)</t>
  </si>
  <si>
    <t>Wymagalne zobowiązania, wynikające z następujących tytułów:</t>
  </si>
  <si>
    <t xml:space="preserve">   d) innych tytułów</t>
  </si>
  <si>
    <t>I PLACÓWEK OŚWIATOWO-WYCHOWAWCZYCH</t>
  </si>
  <si>
    <t xml:space="preserve">     DOTACJE DLA NIEPUBLICZNYCH SZKÓŁ</t>
  </si>
  <si>
    <t>Nazwa Jednostki</t>
  </si>
  <si>
    <t>Kwota dotacji</t>
  </si>
  <si>
    <t>Finansowanie (III-IV)</t>
  </si>
  <si>
    <t>Wykup papierów wartościowych</t>
  </si>
  <si>
    <t>Dochody przeznaczone na pokrycie wydatków (I-V)</t>
  </si>
  <si>
    <t>Warmińsko-Mazurski Zakład Doskonalenia Zawodowego w Olsztynie, ul. Mickiewicza 5, Centrum Kształcenia Zawodowego w Iławie, ul. Grunwaldzka 13</t>
  </si>
  <si>
    <t>Centrum Edukacji i Marketingu w Lubawie, ul. Kupnera 33</t>
  </si>
  <si>
    <t>Liceum Ogólnokształcące dla Dorosłych w Iławie, ul. Skłodowskiej 31</t>
  </si>
  <si>
    <t xml:space="preserve">                          W ROKU 2003</t>
  </si>
  <si>
    <t>Towarzystwo Wiedzy Powszechnej Oddział Regionalny w Olsztynie, ul. Wyzwolenia 30</t>
  </si>
  <si>
    <t>Plan na rok 2003</t>
  </si>
  <si>
    <t xml:space="preserve">                PRZYCHODY I ROZCHODY ROKU 2003</t>
  </si>
  <si>
    <t>z dochodów przeznacza się na spłatę kredytów i wykup obligacji (IV)</t>
  </si>
  <si>
    <t>Wykonanie na koniec 31.12.2002</t>
  </si>
  <si>
    <t>Wykonanie                          w 2002 roku</t>
  </si>
  <si>
    <t xml:space="preserve">                                                               do Uchwały Rady Powiatu Nr VI /      /2003</t>
  </si>
  <si>
    <t xml:space="preserve">                                                               z dnia 27 marca 2003 r.</t>
  </si>
  <si>
    <t xml:space="preserve">                                                                Załącznik Nr 9</t>
  </si>
  <si>
    <t xml:space="preserve">                                                        do Uchwały Rady Powiatu Nr VI /      /2003</t>
  </si>
  <si>
    <t xml:space="preserve">                                                        z dnia 27 marca 2003 r.</t>
  </si>
  <si>
    <t xml:space="preserve">                                                        Załącznik Nr 13</t>
  </si>
  <si>
    <t xml:space="preserve">                     Rady Powiatu Iławskiego</t>
  </si>
  <si>
    <r>
      <t xml:space="preserve">                     Załącznik Nr 2 do Uchwały Nr </t>
    </r>
    <r>
      <rPr>
        <sz val="11"/>
        <rFont val="Arial CE"/>
        <family val="2"/>
      </rPr>
      <t>X/        /2003</t>
    </r>
  </si>
  <si>
    <t xml:space="preserve">                     z dnia 14 sierpnia 2003 roku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</si>
</sst>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11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4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4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25">
      <selection activeCell="C27" sqref="C27"/>
    </sheetView>
  </sheetViews>
  <sheetFormatPr defaultColWidth="9.00390625" defaultRowHeight="12.75"/>
  <cols>
    <col min="1" max="1" width="3.875" style="0" bestFit="1" customWidth="1"/>
    <col min="2" max="2" width="26.00390625" style="0" customWidth="1"/>
    <col min="3" max="3" width="17.875" style="0" customWidth="1"/>
    <col min="4" max="4" width="19.25390625" style="0" customWidth="1"/>
    <col min="5" max="5" width="19.75390625" style="0" customWidth="1"/>
  </cols>
  <sheetData>
    <row r="1" spans="3:4" ht="15.75">
      <c r="C1" s="48" t="s">
        <v>87</v>
      </c>
      <c r="D1" s="46"/>
    </row>
    <row r="2" spans="3:4" ht="15">
      <c r="C2" s="49" t="s">
        <v>86</v>
      </c>
      <c r="D2" s="47"/>
    </row>
    <row r="3" spans="3:4" ht="15">
      <c r="C3" s="50" t="s">
        <v>88</v>
      </c>
      <c r="D3" s="47"/>
    </row>
    <row r="4" ht="8.25" customHeight="1">
      <c r="D4" s="2"/>
    </row>
    <row r="5" spans="1:3" ht="18">
      <c r="A5" s="8"/>
      <c r="B5" s="8" t="s">
        <v>76</v>
      </c>
      <c r="C5" s="8"/>
    </row>
    <row r="6" spans="1:3" ht="18">
      <c r="A6" s="8"/>
      <c r="B6" s="8" t="s">
        <v>46</v>
      </c>
      <c r="C6" s="8"/>
    </row>
    <row r="8" spans="1:5" s="43" customFormat="1" ht="15.75" customHeight="1">
      <c r="A8" s="51" t="s">
        <v>4</v>
      </c>
      <c r="B8" s="51" t="s">
        <v>5</v>
      </c>
      <c r="C8" s="51" t="s">
        <v>16</v>
      </c>
      <c r="D8" s="51" t="s">
        <v>15</v>
      </c>
      <c r="E8" s="52"/>
    </row>
    <row r="9" spans="1:5" s="43" customFormat="1" ht="25.5">
      <c r="A9" s="51"/>
      <c r="B9" s="51"/>
      <c r="C9" s="51"/>
      <c r="D9" s="16" t="s">
        <v>79</v>
      </c>
      <c r="E9" s="16" t="s">
        <v>75</v>
      </c>
    </row>
    <row r="10" spans="1:5" s="11" customFormat="1" ht="28.5" customHeight="1">
      <c r="A10" s="16" t="s">
        <v>9</v>
      </c>
      <c r="B10" s="28" t="s">
        <v>7</v>
      </c>
      <c r="C10" s="16"/>
      <c r="D10" s="20">
        <v>46551460</v>
      </c>
      <c r="E10" s="20">
        <v>41358930</v>
      </c>
    </row>
    <row r="11" spans="1:5" s="11" customFormat="1" ht="28.5" customHeight="1">
      <c r="A11" s="16" t="s">
        <v>12</v>
      </c>
      <c r="B11" s="28" t="s">
        <v>8</v>
      </c>
      <c r="C11" s="16"/>
      <c r="D11" s="20">
        <v>54647079</v>
      </c>
      <c r="E11" s="20">
        <v>45457294</v>
      </c>
    </row>
    <row r="12" spans="1:5" s="11" customFormat="1" ht="25.5" customHeight="1">
      <c r="A12" s="15"/>
      <c r="B12" s="28" t="s">
        <v>51</v>
      </c>
      <c r="C12" s="16"/>
      <c r="D12" s="20">
        <f>SUM(D10-D11)</f>
        <v>-8095619</v>
      </c>
      <c r="E12" s="20">
        <f>SUM(E10-E11)</f>
        <v>-4098364</v>
      </c>
    </row>
    <row r="13" spans="1:5" s="11" customFormat="1" ht="25.5" customHeight="1">
      <c r="A13" s="16"/>
      <c r="B13" s="28" t="s">
        <v>67</v>
      </c>
      <c r="C13" s="16"/>
      <c r="D13" s="20">
        <v>8095619</v>
      </c>
      <c r="E13" s="20">
        <v>4098364</v>
      </c>
    </row>
    <row r="14" spans="1:5" s="11" customFormat="1" ht="28.5" customHeight="1">
      <c r="A14" s="16" t="s">
        <v>24</v>
      </c>
      <c r="B14" s="28" t="s">
        <v>31</v>
      </c>
      <c r="C14" s="16"/>
      <c r="D14" s="20">
        <v>8484419</v>
      </c>
      <c r="E14" s="20">
        <v>6830964</v>
      </c>
    </row>
    <row r="15" spans="1:5" s="12" customFormat="1" ht="28.5" customHeight="1">
      <c r="A15" s="15" t="s">
        <v>0</v>
      </c>
      <c r="B15" s="17" t="s">
        <v>26</v>
      </c>
      <c r="C15" s="15" t="s">
        <v>27</v>
      </c>
      <c r="D15" s="21">
        <v>2763000</v>
      </c>
      <c r="E15" s="21">
        <v>3558407</v>
      </c>
    </row>
    <row r="16" spans="1:5" s="12" customFormat="1" ht="22.5" customHeight="1">
      <c r="A16" s="15" t="s">
        <v>1</v>
      </c>
      <c r="B16" s="18" t="s">
        <v>10</v>
      </c>
      <c r="C16" s="15" t="s">
        <v>27</v>
      </c>
      <c r="D16" s="21" t="s">
        <v>2</v>
      </c>
      <c r="E16" s="21" t="s">
        <v>2</v>
      </c>
    </row>
    <row r="17" spans="1:5" s="12" customFormat="1" ht="28.5" customHeight="1">
      <c r="A17" s="15" t="s">
        <v>6</v>
      </c>
      <c r="B17" s="18" t="s">
        <v>49</v>
      </c>
      <c r="C17" s="15" t="s">
        <v>50</v>
      </c>
      <c r="D17" s="21">
        <v>5000000</v>
      </c>
      <c r="E17" s="21">
        <v>3000000</v>
      </c>
    </row>
    <row r="18" spans="1:5" s="13" customFormat="1" ht="28.5" customHeight="1">
      <c r="A18" s="15" t="s">
        <v>14</v>
      </c>
      <c r="B18" s="18" t="s">
        <v>28</v>
      </c>
      <c r="C18" s="15" t="s">
        <v>29</v>
      </c>
      <c r="D18" s="21" t="s">
        <v>2</v>
      </c>
      <c r="E18" s="21" t="s">
        <v>2</v>
      </c>
    </row>
    <row r="19" spans="1:5" s="13" customFormat="1" ht="28.5" customHeight="1">
      <c r="A19" s="15" t="s">
        <v>20</v>
      </c>
      <c r="B19" s="18" t="s">
        <v>11</v>
      </c>
      <c r="C19" s="15" t="s">
        <v>30</v>
      </c>
      <c r="D19" s="21" t="s">
        <v>2</v>
      </c>
      <c r="E19" s="21" t="s">
        <v>2</v>
      </c>
    </row>
    <row r="20" spans="1:5" s="13" customFormat="1" ht="28.5" customHeight="1">
      <c r="A20" s="15" t="s">
        <v>21</v>
      </c>
      <c r="B20" s="18" t="s">
        <v>52</v>
      </c>
      <c r="C20" s="15" t="s">
        <v>47</v>
      </c>
      <c r="D20" s="21">
        <v>721419</v>
      </c>
      <c r="E20" s="21">
        <v>272557</v>
      </c>
    </row>
    <row r="21" spans="1:5" s="13" customFormat="1" ht="28.5" customHeight="1">
      <c r="A21" s="6" t="s">
        <v>25</v>
      </c>
      <c r="B21" s="19" t="s">
        <v>32</v>
      </c>
      <c r="C21" s="15"/>
      <c r="D21" s="20">
        <v>388800</v>
      </c>
      <c r="E21" s="20">
        <f>SUM(E22:E25)</f>
        <v>2732600</v>
      </c>
    </row>
    <row r="22" spans="1:5" s="13" customFormat="1" ht="23.25" customHeight="1">
      <c r="A22" s="35" t="s">
        <v>0</v>
      </c>
      <c r="B22" s="18" t="s">
        <v>13</v>
      </c>
      <c r="C22" s="15" t="s">
        <v>33</v>
      </c>
      <c r="D22" s="21">
        <v>116243</v>
      </c>
      <c r="E22" s="14">
        <v>732600</v>
      </c>
    </row>
    <row r="23" spans="1:5" s="13" customFormat="1" ht="23.25" customHeight="1">
      <c r="A23" s="35" t="s">
        <v>1</v>
      </c>
      <c r="B23" s="18" t="s">
        <v>34</v>
      </c>
      <c r="C23" s="15" t="s">
        <v>53</v>
      </c>
      <c r="D23" s="20" t="s">
        <v>2</v>
      </c>
      <c r="E23" s="20" t="s">
        <v>2</v>
      </c>
    </row>
    <row r="24" spans="1:5" s="13" customFormat="1" ht="24" customHeight="1">
      <c r="A24" s="35" t="s">
        <v>6</v>
      </c>
      <c r="B24" s="18" t="s">
        <v>35</v>
      </c>
      <c r="C24" s="15" t="s">
        <v>36</v>
      </c>
      <c r="D24" s="21">
        <v>272557</v>
      </c>
      <c r="E24" s="20" t="s">
        <v>2</v>
      </c>
    </row>
    <row r="25" spans="1:5" s="3" customFormat="1" ht="23.25" customHeight="1">
      <c r="A25" s="35" t="s">
        <v>14</v>
      </c>
      <c r="B25" s="18" t="s">
        <v>68</v>
      </c>
      <c r="C25" s="15" t="s">
        <v>54</v>
      </c>
      <c r="D25" s="20" t="s">
        <v>2</v>
      </c>
      <c r="E25" s="21">
        <v>2000000</v>
      </c>
    </row>
    <row r="26" spans="1:5" s="3" customFormat="1" ht="38.25">
      <c r="A26" s="6" t="s">
        <v>55</v>
      </c>
      <c r="B26" s="31" t="s">
        <v>77</v>
      </c>
      <c r="C26" s="4"/>
      <c r="D26" s="7">
        <v>116243</v>
      </c>
      <c r="E26" s="7">
        <f>SUM(E21)</f>
        <v>2732600</v>
      </c>
    </row>
    <row r="27" spans="1:5" s="3" customFormat="1" ht="25.5">
      <c r="A27" s="6" t="s">
        <v>56</v>
      </c>
      <c r="B27" s="31" t="s">
        <v>69</v>
      </c>
      <c r="C27" s="4"/>
      <c r="D27" s="7">
        <f>D10-D26</f>
        <v>46435217</v>
      </c>
      <c r="E27" s="7">
        <f>E10-E26</f>
        <v>38626330</v>
      </c>
    </row>
    <row r="28" spans="1:5" s="3" customFormat="1" ht="38.25">
      <c r="A28" s="6" t="s">
        <v>57</v>
      </c>
      <c r="B28" s="31" t="s">
        <v>58</v>
      </c>
      <c r="C28" s="4"/>
      <c r="D28" s="7">
        <f>D11-D27</f>
        <v>8211862</v>
      </c>
      <c r="E28" s="7">
        <f>E11-E27</f>
        <v>6830964</v>
      </c>
    </row>
    <row r="29" spans="1:5" s="3" customFormat="1" ht="51">
      <c r="A29" s="6" t="s">
        <v>59</v>
      </c>
      <c r="B29" s="31" t="s">
        <v>60</v>
      </c>
      <c r="C29" s="4"/>
      <c r="D29" s="7">
        <f>D14</f>
        <v>8484419</v>
      </c>
      <c r="E29" s="7">
        <f>E14</f>
        <v>6830964</v>
      </c>
    </row>
    <row r="30" s="3" customFormat="1" ht="12.75"/>
  </sheetData>
  <mergeCells count="4">
    <mergeCell ref="D8:E8"/>
    <mergeCell ref="A8:A9"/>
    <mergeCell ref="B8:B9"/>
    <mergeCell ref="C8:C9"/>
  </mergeCells>
  <printOptions/>
  <pageMargins left="0.82" right="0.6" top="0.47" bottom="0.68" header="0.19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1" sqref="B1:B3"/>
    </sheetView>
  </sheetViews>
  <sheetFormatPr defaultColWidth="9.00390625" defaultRowHeight="12.75"/>
  <cols>
    <col min="1" max="1" width="3.875" style="0" customWidth="1"/>
    <col min="2" max="2" width="34.125" style="0" customWidth="1"/>
    <col min="3" max="3" width="14.625" style="0" customWidth="1"/>
    <col min="4" max="6" width="12.375" style="0" customWidth="1"/>
  </cols>
  <sheetData>
    <row r="1" spans="2:5" ht="15.75">
      <c r="B1" s="46" t="s">
        <v>82</v>
      </c>
      <c r="C1" s="27"/>
      <c r="D1" s="39"/>
      <c r="E1" s="27"/>
    </row>
    <row r="2" spans="2:5" ht="15">
      <c r="B2" s="47" t="s">
        <v>80</v>
      </c>
      <c r="C2" s="1"/>
      <c r="D2" s="40"/>
      <c r="E2" s="1"/>
    </row>
    <row r="3" spans="2:5" ht="15">
      <c r="B3" s="47" t="s">
        <v>81</v>
      </c>
      <c r="C3" s="2"/>
      <c r="D3" s="41"/>
      <c r="E3" s="2"/>
    </row>
    <row r="4" ht="12.75">
      <c r="D4" s="2"/>
    </row>
    <row r="5" ht="12.75">
      <c r="D5" s="2"/>
    </row>
    <row r="6" ht="12.75">
      <c r="D6" s="2"/>
    </row>
    <row r="8" spans="1:3" ht="18">
      <c r="A8" s="8"/>
      <c r="B8" s="10" t="s">
        <v>48</v>
      </c>
      <c r="C8" s="9"/>
    </row>
    <row r="9" spans="1:3" ht="18">
      <c r="A9" s="8"/>
      <c r="B9" s="8"/>
      <c r="C9" s="8"/>
    </row>
    <row r="10" spans="4:6" ht="15.75">
      <c r="D10" s="32"/>
      <c r="E10" s="32"/>
      <c r="F10" s="34" t="s">
        <v>45</v>
      </c>
    </row>
    <row r="11" spans="1:6" s="43" customFormat="1" ht="35.25" customHeight="1">
      <c r="A11" s="51" t="s">
        <v>4</v>
      </c>
      <c r="B11" s="51" t="s">
        <v>17</v>
      </c>
      <c r="C11" s="51" t="s">
        <v>78</v>
      </c>
      <c r="D11" s="51" t="s">
        <v>37</v>
      </c>
      <c r="E11" s="53"/>
      <c r="F11" s="53"/>
    </row>
    <row r="12" spans="1:6" s="43" customFormat="1" ht="35.25" customHeight="1">
      <c r="A12" s="51"/>
      <c r="B12" s="51"/>
      <c r="C12" s="51"/>
      <c r="D12" s="29">
        <v>2003</v>
      </c>
      <c r="E12" s="29">
        <v>2004</v>
      </c>
      <c r="F12" s="29">
        <v>2005</v>
      </c>
    </row>
    <row r="13" spans="1:6" s="11" customFormat="1" ht="24.75" customHeight="1">
      <c r="A13" s="15" t="s">
        <v>0</v>
      </c>
      <c r="B13" s="17" t="s">
        <v>40</v>
      </c>
      <c r="C13" s="21">
        <v>7000000</v>
      </c>
      <c r="D13" s="21">
        <v>8000000</v>
      </c>
      <c r="E13" s="21">
        <v>7000000</v>
      </c>
      <c r="F13" s="21">
        <v>5000000</v>
      </c>
    </row>
    <row r="14" spans="1:6" s="11" customFormat="1" ht="24.75" customHeight="1">
      <c r="A14" s="15" t="s">
        <v>1</v>
      </c>
      <c r="B14" s="17" t="s">
        <v>18</v>
      </c>
      <c r="C14" s="21">
        <v>2763000</v>
      </c>
      <c r="D14" s="21">
        <v>5094853</v>
      </c>
      <c r="E14" s="14">
        <v>8759328</v>
      </c>
      <c r="F14" s="14">
        <v>10847328</v>
      </c>
    </row>
    <row r="15" spans="1:6" s="11" customFormat="1" ht="24.75" customHeight="1">
      <c r="A15" s="15" t="s">
        <v>6</v>
      </c>
      <c r="B15" s="17" t="s">
        <v>10</v>
      </c>
      <c r="C15" s="21" t="s">
        <v>2</v>
      </c>
      <c r="D15" s="21" t="s">
        <v>2</v>
      </c>
      <c r="E15" s="21" t="s">
        <v>2</v>
      </c>
      <c r="F15" s="21" t="s">
        <v>2</v>
      </c>
    </row>
    <row r="16" spans="1:6" s="11" customFormat="1" ht="24.75" customHeight="1">
      <c r="A16" s="22" t="s">
        <v>14</v>
      </c>
      <c r="B16" s="24" t="s">
        <v>19</v>
      </c>
      <c r="C16" s="21" t="s">
        <v>2</v>
      </c>
      <c r="D16" s="21" t="s">
        <v>2</v>
      </c>
      <c r="E16" s="21" t="s">
        <v>2</v>
      </c>
      <c r="F16" s="21" t="s">
        <v>2</v>
      </c>
    </row>
    <row r="17" spans="1:6" s="11" customFormat="1" ht="24.75" customHeight="1">
      <c r="A17" s="22" t="s">
        <v>20</v>
      </c>
      <c r="B17" s="17" t="s">
        <v>61</v>
      </c>
      <c r="C17" s="21" t="s">
        <v>2</v>
      </c>
      <c r="D17" s="21">
        <f>SUM(D20)</f>
        <v>150000</v>
      </c>
      <c r="E17" s="21">
        <f>SUM(E20)</f>
        <v>150000</v>
      </c>
      <c r="F17" s="21">
        <f>SUM(F20)</f>
        <v>150000</v>
      </c>
    </row>
    <row r="18" spans="1:6" s="11" customFormat="1" ht="24.75" customHeight="1">
      <c r="A18" s="33"/>
      <c r="B18" s="17" t="s">
        <v>42</v>
      </c>
      <c r="C18" s="21" t="s">
        <v>2</v>
      </c>
      <c r="D18" s="21" t="s">
        <v>2</v>
      </c>
      <c r="E18" s="21" t="s">
        <v>2</v>
      </c>
      <c r="F18" s="21" t="s">
        <v>2</v>
      </c>
    </row>
    <row r="19" spans="1:6" s="11" customFormat="1" ht="24.75" customHeight="1">
      <c r="A19" s="33"/>
      <c r="B19" s="17" t="s">
        <v>43</v>
      </c>
      <c r="C19" s="21" t="s">
        <v>2</v>
      </c>
      <c r="D19" s="21" t="s">
        <v>2</v>
      </c>
      <c r="E19" s="21" t="s">
        <v>2</v>
      </c>
      <c r="F19" s="21" t="s">
        <v>2</v>
      </c>
    </row>
    <row r="20" spans="1:6" s="11" customFormat="1" ht="24.75" customHeight="1">
      <c r="A20" s="33"/>
      <c r="B20" s="17" t="s">
        <v>44</v>
      </c>
      <c r="C20" s="21" t="s">
        <v>2</v>
      </c>
      <c r="D20" s="21">
        <v>150000</v>
      </c>
      <c r="E20" s="21">
        <v>150000</v>
      </c>
      <c r="F20" s="21">
        <v>150000</v>
      </c>
    </row>
    <row r="21" spans="1:6" s="11" customFormat="1" ht="24.75" customHeight="1">
      <c r="A21" s="23"/>
      <c r="B21" s="17" t="s">
        <v>62</v>
      </c>
      <c r="C21" s="21" t="s">
        <v>2</v>
      </c>
      <c r="D21" s="21" t="s">
        <v>2</v>
      </c>
      <c r="E21" s="21" t="s">
        <v>2</v>
      </c>
      <c r="F21" s="21" t="s">
        <v>2</v>
      </c>
    </row>
    <row r="22" spans="1:6" s="12" customFormat="1" ht="27" customHeight="1">
      <c r="A22" s="23" t="s">
        <v>21</v>
      </c>
      <c r="B22" s="25" t="s">
        <v>22</v>
      </c>
      <c r="C22" s="26">
        <f>SUM(C13:C14)</f>
        <v>9763000</v>
      </c>
      <c r="D22" s="26">
        <f>SUM(D13:D17)</f>
        <v>13244853</v>
      </c>
      <c r="E22" s="26">
        <f>SUM(E13:E17)</f>
        <v>15909328</v>
      </c>
      <c r="F22" s="26">
        <f>SUM(F13:F17)</f>
        <v>15997328</v>
      </c>
    </row>
    <row r="23" spans="1:6" s="12" customFormat="1" ht="27" customHeight="1">
      <c r="A23" s="23" t="s">
        <v>38</v>
      </c>
      <c r="B23" s="17" t="s">
        <v>23</v>
      </c>
      <c r="C23" s="20">
        <v>46551460</v>
      </c>
      <c r="D23" s="20">
        <v>40901579</v>
      </c>
      <c r="E23" s="7">
        <v>42127210</v>
      </c>
      <c r="F23" s="7">
        <v>43391000</v>
      </c>
    </row>
    <row r="24" spans="1:6" s="12" customFormat="1" ht="27" customHeight="1">
      <c r="A24" s="23" t="s">
        <v>41</v>
      </c>
      <c r="B24" s="17" t="s">
        <v>39</v>
      </c>
      <c r="C24" s="20">
        <f>C22/C23*100</f>
        <v>20.972489369828573</v>
      </c>
      <c r="D24" s="20">
        <f>D22/D23*100</f>
        <v>32.38225350664335</v>
      </c>
      <c r="E24" s="20">
        <f>E22/E23*100</f>
        <v>37.764969481719774</v>
      </c>
      <c r="F24" s="20">
        <f>F22/F23*100</f>
        <v>36.86784817127976</v>
      </c>
    </row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</sheetData>
  <mergeCells count="4">
    <mergeCell ref="A11:A12"/>
    <mergeCell ref="B11:B12"/>
    <mergeCell ref="C11:C12"/>
    <mergeCell ref="D11:F11"/>
  </mergeCells>
  <printOptions/>
  <pageMargins left="0.84" right="0.42" top="0.7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1">
      <selection activeCell="B17" sqref="B17"/>
    </sheetView>
  </sheetViews>
  <sheetFormatPr defaultColWidth="9.00390625" defaultRowHeight="12.75"/>
  <cols>
    <col min="1" max="1" width="6.875" style="0" customWidth="1"/>
    <col min="2" max="2" width="42.875" style="0" customWidth="1"/>
    <col min="3" max="3" width="33.75390625" style="0" customWidth="1"/>
    <col min="4" max="4" width="21.00390625" style="0" customWidth="1"/>
  </cols>
  <sheetData>
    <row r="1" spans="2:3" ht="15.75">
      <c r="B1" s="46" t="s">
        <v>85</v>
      </c>
      <c r="C1" s="36"/>
    </row>
    <row r="2" spans="2:3" ht="15">
      <c r="B2" s="47" t="s">
        <v>83</v>
      </c>
      <c r="C2" s="37"/>
    </row>
    <row r="3" spans="2:3" ht="15">
      <c r="B3" s="47" t="s">
        <v>84</v>
      </c>
      <c r="C3" s="38"/>
    </row>
    <row r="4" ht="26.25" customHeight="1">
      <c r="C4" s="2"/>
    </row>
    <row r="6" spans="1:2" ht="18">
      <c r="A6" s="8"/>
      <c r="B6" s="10" t="s">
        <v>64</v>
      </c>
    </row>
    <row r="7" spans="1:2" ht="18">
      <c r="A7" s="8"/>
      <c r="B7" s="8" t="s">
        <v>63</v>
      </c>
    </row>
    <row r="8" spans="1:2" ht="18">
      <c r="A8" s="8"/>
      <c r="B8" s="8" t="s">
        <v>73</v>
      </c>
    </row>
    <row r="9" ht="28.5" customHeight="1"/>
    <row r="10" spans="1:3" s="43" customFormat="1" ht="33.75" customHeight="1">
      <c r="A10" s="29" t="s">
        <v>4</v>
      </c>
      <c r="B10" s="29" t="s">
        <v>65</v>
      </c>
      <c r="C10" s="29" t="s">
        <v>66</v>
      </c>
    </row>
    <row r="11" spans="1:3" s="3" customFormat="1" ht="37.5" customHeight="1">
      <c r="A11" s="5" t="s">
        <v>0</v>
      </c>
      <c r="B11" s="45" t="s">
        <v>72</v>
      </c>
      <c r="C11" s="42">
        <v>62800</v>
      </c>
    </row>
    <row r="12" spans="1:3" s="3" customFormat="1" ht="36" customHeight="1">
      <c r="A12" s="5" t="s">
        <v>1</v>
      </c>
      <c r="B12" s="45" t="s">
        <v>71</v>
      </c>
      <c r="C12" s="42">
        <v>87300</v>
      </c>
    </row>
    <row r="13" spans="1:3" s="3" customFormat="1" ht="60">
      <c r="A13" s="5" t="s">
        <v>6</v>
      </c>
      <c r="B13" s="45" t="s">
        <v>70</v>
      </c>
      <c r="C13" s="42">
        <v>68700</v>
      </c>
    </row>
    <row r="14" spans="1:3" s="3" customFormat="1" ht="45">
      <c r="A14" s="5" t="s">
        <v>14</v>
      </c>
      <c r="B14" s="45" t="s">
        <v>74</v>
      </c>
      <c r="C14" s="42">
        <v>37500</v>
      </c>
    </row>
    <row r="15" spans="1:3" s="44" customFormat="1" ht="39" customHeight="1">
      <c r="A15" s="54" t="s">
        <v>3</v>
      </c>
      <c r="B15" s="54"/>
      <c r="C15" s="30">
        <f>SUM(C11:C14)</f>
        <v>256300</v>
      </c>
    </row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</sheetData>
  <mergeCells count="1">
    <mergeCell ref="A15:B15"/>
  </mergeCells>
  <printOptions/>
  <pageMargins left="0.87" right="0.35" top="0.6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2003-08-12T10:00:23Z</cp:lastPrinted>
  <dcterms:created xsi:type="dcterms:W3CDTF">2000-03-24T10:36:13Z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