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Arkusz1!$A$1:$R$162</definedName>
  </definedNames>
  <calcPr calcId="125725"/>
</workbook>
</file>

<file path=xl/calcChain.xml><?xml version="1.0" encoding="utf-8"?>
<calcChain xmlns="http://schemas.openxmlformats.org/spreadsheetml/2006/main">
  <c r="H152" i="1"/>
  <c r="H151"/>
  <c r="H52"/>
  <c r="J145" l="1"/>
  <c r="H147" l="1"/>
  <c r="H146"/>
  <c r="D152" l="1"/>
  <c r="J139" l="1"/>
  <c r="F134" l="1"/>
  <c r="F138"/>
  <c r="F136"/>
  <c r="N140" l="1"/>
  <c r="N139"/>
  <c r="N138"/>
  <c r="N137"/>
  <c r="N8"/>
  <c r="K135"/>
  <c r="L135"/>
  <c r="K150"/>
  <c r="K153"/>
  <c r="N141" l="1"/>
  <c r="J141"/>
  <c r="J134"/>
  <c r="H159"/>
  <c r="H158"/>
  <c r="H137"/>
  <c r="H136"/>
  <c r="H135"/>
  <c r="H134"/>
  <c r="P133"/>
  <c r="R137"/>
  <c r="R135"/>
  <c r="R134"/>
  <c r="D112"/>
  <c r="N96"/>
  <c r="N102"/>
  <c r="D105"/>
  <c r="N76"/>
  <c r="D89"/>
  <c r="N105" l="1"/>
  <c r="J143"/>
  <c r="N49"/>
  <c r="D61"/>
  <c r="N21"/>
  <c r="N25"/>
  <c r="N13"/>
  <c r="D17"/>
  <c r="N16" l="1"/>
  <c r="N28"/>
  <c r="H133"/>
  <c r="H38"/>
  <c r="N35" l="1"/>
  <c r="D134" l="1"/>
  <c r="D135"/>
  <c r="D136"/>
  <c r="H140"/>
  <c r="H141"/>
  <c r="H142"/>
  <c r="H143"/>
  <c r="H155"/>
  <c r="D38"/>
  <c r="H139" l="1"/>
  <c r="D148" l="1"/>
  <c r="D145"/>
  <c r="D144"/>
  <c r="D142"/>
  <c r="D141"/>
  <c r="D139"/>
  <c r="D138"/>
  <c r="F140"/>
  <c r="F133"/>
  <c r="P149"/>
  <c r="P151" s="1"/>
  <c r="D121"/>
  <c r="D117"/>
  <c r="N82"/>
  <c r="N85" s="1"/>
  <c r="N63"/>
  <c r="N134" s="1"/>
  <c r="N67"/>
  <c r="D66"/>
  <c r="N53"/>
  <c r="N39"/>
  <c r="N42" s="1"/>
  <c r="N70" l="1"/>
  <c r="K157"/>
  <c r="F141"/>
  <c r="D150"/>
  <c r="N56"/>
  <c r="N145" l="1"/>
</calcChain>
</file>

<file path=xl/sharedStrings.xml><?xml version="1.0" encoding="utf-8"?>
<sst xmlns="http://schemas.openxmlformats.org/spreadsheetml/2006/main" count="456" uniqueCount="144">
  <si>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</si>
  <si>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</si>
  <si>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</si>
  <si>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</si>
  <si>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</si>
  <si>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</si>
  <si>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</si>
  <si>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</si>
  <si>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</si>
  <si>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</si>
  <si>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</si>
  <si>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</si>
  <si>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</si>
  <si>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</si>
  <si>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</si>
  <si>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</si>
  <si>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</si>
  <si>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</si>
  <si>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</si>
  <si>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</si>
  <si>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</si>
  <si>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</si>
  <si>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</si>
  <si>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</si>
  <si>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</si>
  <si>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</si>
  <si>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</si>
  <si>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</si>
  <si>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</si>
  <si>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</si>
  <si>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</si>
  <si>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</si>
  <si>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</si>
  <si>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</si>
  <si>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</si>
  <si>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</si>
  <si>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</si>
  <si>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</si>
  <si>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</si>
  <si>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</si>
  <si>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</si>
  <si>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</si>
  <si>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</si>
  <si>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</si>
  <si>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</si>
  <si>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</si>
  <si>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</si>
  <si>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</si>
  <si>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</si>
  <si>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</si>
  <si>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</si>
  <si>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</si>
  <si>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</si>
  <si>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</si>
  <si>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</si>
  <si>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</si>
  <si>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</si>
  <si>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</si>
  <si>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</si>
  <si>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</si>
  <si>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</si>
  <si>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</si>
  <si>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</si>
  <si>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</si>
  <si>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</si>
  <si>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</si>
  <si>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</si>
  <si>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</si>
  <si>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</si>
  <si>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</si>
  <si>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</si>
  <si>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</si>
  <si>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</si>
  <si>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</si>
  <si>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</si>
  <si>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</si>
  <si>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</si>
  <si>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</si>
  <si>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</si>
  <si>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</si>
  <si>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</si>
  <si>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</si>
  <si>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</si>
  <si>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</si>
  <si>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</si>
  <si>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</si>
  <si>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</si>
  <si>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</si>
  <si>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</si>
  <si>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</si>
  <si>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</si>
  <si>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</si>
  <si>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</si>
  <si>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</si>
  <si>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</si>
  <si>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</si>
  <si>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</si>
  <si>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</si>
  <si>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</si>
  <si>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</si>
  <si>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</si>
  <si>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</si>
  <si>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</si>
  <si>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</si>
  <si>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</si>
  <si>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</si>
  <si>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</si>
  <si>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</si>
  <si>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</si>
  <si>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</si>
  <si>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</si>
  <si>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</si>
  <si>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</si>
  <si>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</si>
  <si>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Analiza arkuszy organizacji szkół i plaćówek powiatu iławskiego na rok szkolny 2017/2018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</si>
  <si>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</si>
  <si>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</si>
  <si>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</si>
  <si>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</si>
  <si>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</si>
  <si>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</si>
  <si>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</si>
  <si>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</si>
  <si>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</si>
  <si>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+zastępostwo pomoc    n-la</t>
  </si>
  <si>
    <t>wicedyrektor et.</t>
  </si>
  <si>
    <t>+ zastępstwo et.</t>
  </si>
  <si>
    <t xml:space="preserve">+ zastępstwo et. </t>
  </si>
  <si>
    <t>+ zastepstwo et.</t>
  </si>
  <si>
    <t>do Uchwały Nr         /            /17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</si>
  <si>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</si>
  <si>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</si>
  <si>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</si>
  <si>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</si>
  <si>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</si>
  <si>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</si>
  <si>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</si>
  <si>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</si>
  <si>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0</t>
  </si>
  <si>
    <t>godz. tyg.</t>
  </si>
  <si>
    <t>godz.tyg.</t>
  </si>
  <si>
    <t>z dnia 10 października  2017 r.</t>
  </si>
  <si>
    <r>
      <rPr>
        <b/>
        <u/>
        <sz val="11"/>
        <color theme="1"/>
        <rFont val="Calibri"/>
        <family val="2"/>
        <charset val="238"/>
        <scheme val="minor"/>
      </rPr>
      <t xml:space="preserve">Odziały </t>
    </r>
    <r>
      <rPr>
        <b/>
        <sz val="11"/>
        <color theme="1"/>
        <rFont val="Calibri"/>
        <family val="2"/>
        <charset val="238"/>
        <scheme val="minor"/>
      </rPr>
      <t>2016/2017</t>
    </r>
    <r>
      <rPr>
        <b/>
        <u/>
        <sz val="11"/>
        <color theme="1"/>
        <rFont val="Calibri"/>
        <family val="2"/>
        <charset val="238"/>
        <scheme val="minor"/>
      </rPr>
      <t xml:space="preserve"> liczba uczniów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</si>
  <si>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191/897/17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</si>
</sst>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1" xfId="0" applyFont="1" applyBorder="1"/>
    <xf numFmtId="0" fontId="11" fillId="0" borderId="2" xfId="0" applyFont="1" applyBorder="1"/>
    <xf numFmtId="0" fontId="9" fillId="0" borderId="4" xfId="0" applyFont="1" applyBorder="1"/>
    <xf numFmtId="0" fontId="12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4" fillId="0" borderId="4" xfId="0" applyFont="1" applyBorder="1"/>
    <xf numFmtId="0" fontId="9" fillId="0" borderId="10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0" xfId="0" applyFont="1" applyBorder="1"/>
    <xf numFmtId="0" fontId="9" fillId="0" borderId="6" xfId="0" applyFont="1" applyBorder="1"/>
    <xf numFmtId="0" fontId="12" fillId="0" borderId="0" xfId="0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/>
    <xf numFmtId="0" fontId="4" fillId="0" borderId="6" xfId="0" applyFont="1" applyBorder="1"/>
    <xf numFmtId="4" fontId="9" fillId="0" borderId="11" xfId="0" applyNumberFormat="1" applyFont="1" applyBorder="1"/>
    <xf numFmtId="4" fontId="4" fillId="0" borderId="6" xfId="0" applyNumberFormat="1" applyFont="1" applyBorder="1"/>
    <xf numFmtId="2" fontId="9" fillId="0" borderId="6" xfId="0" applyNumberFormat="1" applyFont="1" applyBorder="1"/>
    <xf numFmtId="0" fontId="9" fillId="0" borderId="5" xfId="0" applyFont="1" applyBorder="1" applyAlignment="1">
      <alignment horizontal="right"/>
    </xf>
    <xf numFmtId="0" fontId="6" fillId="0" borderId="6" xfId="0" applyFont="1" applyBorder="1"/>
    <xf numFmtId="0" fontId="9" fillId="0" borderId="6" xfId="0" applyFont="1" applyBorder="1" applyAlignment="1">
      <alignment vertical="center" wrapText="1"/>
    </xf>
    <xf numFmtId="0" fontId="11" fillId="0" borderId="0" xfId="0" applyFont="1" applyBorder="1"/>
    <xf numFmtId="0" fontId="14" fillId="0" borderId="5" xfId="0" applyFont="1" applyBorder="1"/>
    <xf numFmtId="0" fontId="14" fillId="0" borderId="6" xfId="0" applyFont="1" applyBorder="1"/>
    <xf numFmtId="49" fontId="14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horizontal="right"/>
    </xf>
    <xf numFmtId="0" fontId="12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49" fontId="3" fillId="0" borderId="6" xfId="0" applyNumberFormat="1" applyFont="1" applyBorder="1" applyAlignment="1">
      <alignment vertical="center"/>
    </xf>
    <xf numFmtId="0" fontId="4" fillId="0" borderId="5" xfId="0" applyFont="1" applyBorder="1"/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12" fillId="0" borderId="5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2" fontId="11" fillId="0" borderId="0" xfId="0" applyNumberFormat="1" applyFont="1" applyBorder="1"/>
    <xf numFmtId="0" fontId="14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8" fillId="0" borderId="0" xfId="0" applyFont="1" applyBorder="1"/>
    <xf numFmtId="0" fontId="3" fillId="0" borderId="0" xfId="0" applyFont="1" applyBorder="1"/>
    <xf numFmtId="0" fontId="11" fillId="0" borderId="3" xfId="0" applyFont="1" applyBorder="1"/>
    <xf numFmtId="0" fontId="4" fillId="0" borderId="3" xfId="0" applyFont="1" applyBorder="1"/>
    <xf numFmtId="0" fontId="12" fillId="0" borderId="5" xfId="0" applyFont="1" applyBorder="1"/>
    <xf numFmtId="0" fontId="9" fillId="0" borderId="0" xfId="0" applyFont="1"/>
    <xf numFmtId="0" fontId="3" fillId="0" borderId="11" xfId="0" applyFont="1" applyBorder="1"/>
    <xf numFmtId="49" fontId="14" fillId="0" borderId="11" xfId="0" applyNumberFormat="1" applyFont="1" applyBorder="1" applyAlignment="1"/>
    <xf numFmtId="0" fontId="11" fillId="0" borderId="5" xfId="0" applyFont="1" applyBorder="1"/>
    <xf numFmtId="49" fontId="14" fillId="0" borderId="11" xfId="0" applyNumberFormat="1" applyFont="1" applyBorder="1"/>
    <xf numFmtId="49" fontId="14" fillId="0" borderId="11" xfId="0" applyNumberFormat="1" applyFont="1" applyBorder="1" applyAlignment="1">
      <alignment wrapText="1"/>
    </xf>
    <xf numFmtId="0" fontId="15" fillId="0" borderId="5" xfId="0" applyFont="1" applyBorder="1"/>
    <xf numFmtId="0" fontId="5" fillId="0" borderId="6" xfId="0" applyFont="1" applyBorder="1"/>
    <xf numFmtId="1" fontId="9" fillId="0" borderId="6" xfId="0" applyNumberFormat="1" applyFont="1" applyBorder="1"/>
    <xf numFmtId="49" fontId="14" fillId="0" borderId="5" xfId="0" applyNumberFormat="1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12" xfId="0" applyFont="1" applyBorder="1"/>
    <xf numFmtId="0" fontId="5" fillId="0" borderId="4" xfId="0" applyFont="1" applyBorder="1"/>
    <xf numFmtId="4" fontId="16" fillId="0" borderId="11" xfId="0" applyNumberFormat="1" applyFont="1" applyBorder="1"/>
    <xf numFmtId="4" fontId="9" fillId="0" borderId="0" xfId="0" applyNumberFormat="1" applyFont="1"/>
    <xf numFmtId="0" fontId="14" fillId="0" borderId="0" xfId="0" applyFont="1"/>
    <xf numFmtId="2" fontId="16" fillId="0" borderId="6" xfId="0" applyNumberFormat="1" applyFont="1" applyBorder="1"/>
    <xf numFmtId="0" fontId="9" fillId="0" borderId="5" xfId="0" applyFont="1" applyFill="1" applyBorder="1"/>
    <xf numFmtId="0" fontId="14" fillId="0" borderId="0" xfId="0" applyFont="1" applyBorder="1"/>
    <xf numFmtId="49" fontId="14" fillId="0" borderId="6" xfId="0" applyNumberFormat="1" applyFont="1" applyBorder="1"/>
    <xf numFmtId="0" fontId="4" fillId="0" borderId="0" xfId="0" applyFont="1" applyBorder="1"/>
    <xf numFmtId="49" fontId="14" fillId="0" borderId="6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49" fontId="16" fillId="0" borderId="6" xfId="0" applyNumberFormat="1" applyFont="1" applyBorder="1" applyAlignment="1">
      <alignment horizontal="right" wrapText="1"/>
    </xf>
    <xf numFmtId="0" fontId="15" fillId="0" borderId="6" xfId="0" applyFont="1" applyBorder="1"/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7" fillId="0" borderId="6" xfId="0" applyFont="1" applyBorder="1" applyAlignment="1">
      <alignment horizontal="right"/>
    </xf>
    <xf numFmtId="49" fontId="3" fillId="0" borderId="6" xfId="0" applyNumberFormat="1" applyFont="1" applyBorder="1"/>
    <xf numFmtId="0" fontId="12" fillId="0" borderId="5" xfId="0" applyFont="1" applyBorder="1" applyAlignment="1">
      <alignment horizontal="right"/>
    </xf>
    <xf numFmtId="0" fontId="18" fillId="0" borderId="6" xfId="0" applyFont="1" applyBorder="1"/>
    <xf numFmtId="0" fontId="8" fillId="0" borderId="5" xfId="0" applyFont="1" applyBorder="1"/>
    <xf numFmtId="2" fontId="14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8" xfId="0" applyFont="1" applyBorder="1"/>
    <xf numFmtId="0" fontId="12" fillId="0" borderId="7" xfId="0" applyFont="1" applyBorder="1"/>
    <xf numFmtId="0" fontId="12" fillId="0" borderId="9" xfId="0" applyFont="1" applyBorder="1"/>
    <xf numFmtId="0" fontId="3" fillId="0" borderId="7" xfId="0" applyFont="1" applyBorder="1"/>
    <xf numFmtId="0" fontId="6" fillId="0" borderId="5" xfId="0" applyFont="1" applyBorder="1"/>
    <xf numFmtId="49" fontId="14" fillId="0" borderId="0" xfId="0" applyNumberFormat="1" applyFont="1" applyBorder="1"/>
    <xf numFmtId="49" fontId="14" fillId="0" borderId="0" xfId="0" applyNumberFormat="1" applyFont="1"/>
    <xf numFmtId="49" fontId="14" fillId="0" borderId="0" xfId="0" applyNumberFormat="1" applyFont="1" applyAlignment="1">
      <alignment wrapText="1"/>
    </xf>
    <xf numFmtId="0" fontId="12" fillId="0" borderId="0" xfId="0" applyFont="1"/>
    <xf numFmtId="0" fontId="4" fillId="0" borderId="5" xfId="0" applyFont="1" applyFill="1" applyBorder="1"/>
    <xf numFmtId="0" fontId="4" fillId="0" borderId="8" xfId="0" applyFont="1" applyBorder="1"/>
    <xf numFmtId="0" fontId="9" fillId="0" borderId="6" xfId="0" applyFont="1" applyFill="1" applyBorder="1"/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3" fillId="0" borderId="11" xfId="0" applyNumberFormat="1" applyFont="1" applyBorder="1"/>
    <xf numFmtId="49" fontId="9" fillId="0" borderId="5" xfId="0" applyNumberFormat="1" applyFont="1" applyBorder="1"/>
    <xf numFmtId="49" fontId="3" fillId="0" borderId="12" xfId="0" applyNumberFormat="1" applyFont="1" applyBorder="1"/>
    <xf numFmtId="0" fontId="9" fillId="0" borderId="9" xfId="0" applyFont="1" applyBorder="1"/>
    <xf numFmtId="0" fontId="9" fillId="0" borderId="5" xfId="0" applyFont="1" applyFill="1" applyBorder="1" applyAlignment="1">
      <alignment horizontal="right"/>
    </xf>
    <xf numFmtId="0" fontId="9" fillId="0" borderId="0" xfId="0" applyFont="1" applyFill="1" applyBorder="1"/>
    <xf numFmtId="0" fontId="4" fillId="0" borderId="7" xfId="0" applyFont="1" applyFill="1" applyBorder="1"/>
    <xf numFmtId="1" fontId="4" fillId="0" borderId="9" xfId="0" applyNumberFormat="1" applyFont="1" applyBorder="1"/>
    <xf numFmtId="49" fontId="20" fillId="0" borderId="11" xfId="0" applyNumberFormat="1" applyFont="1" applyBorder="1"/>
    <xf numFmtId="0" fontId="22" fillId="0" borderId="0" xfId="0" applyFont="1"/>
    <xf numFmtId="0" fontId="1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49" fontId="9" fillId="0" borderId="0" xfId="0" applyNumberFormat="1" applyFont="1"/>
    <xf numFmtId="0" fontId="4" fillId="0" borderId="0" xfId="0" applyFont="1"/>
    <xf numFmtId="49" fontId="12" fillId="0" borderId="0" xfId="0" applyNumberFormat="1" applyFont="1" applyBorder="1"/>
    <xf numFmtId="0" fontId="14" fillId="0" borderId="6" xfId="0" applyFont="1" applyFill="1" applyBorder="1"/>
    <xf numFmtId="0" fontId="14" fillId="0" borderId="9" xfId="0" applyFont="1" applyFill="1" applyBorder="1"/>
    <xf numFmtId="2" fontId="12" fillId="0" borderId="6" xfId="0" applyNumberFormat="1" applyFont="1" applyBorder="1"/>
    <xf numFmtId="0" fontId="4" fillId="0" borderId="11" xfId="0" applyFont="1" applyBorder="1" applyAlignment="1">
      <alignment wrapText="1"/>
    </xf>
    <xf numFmtId="3" fontId="9" fillId="0" borderId="6" xfId="0" applyNumberFormat="1" applyFont="1" applyBorder="1"/>
    <xf numFmtId="49" fontId="14" fillId="0" borderId="11" xfId="0" applyNumberFormat="1" applyFont="1" applyBorder="1" applyAlignment="1">
      <alignment vertical="top" wrapText="1"/>
    </xf>
    <xf numFmtId="0" fontId="6" fillId="0" borderId="3" xfId="0" applyFont="1" applyBorder="1"/>
    <xf numFmtId="2" fontId="4" fillId="0" borderId="6" xfId="0" applyNumberFormat="1" applyFont="1" applyBorder="1"/>
    <xf numFmtId="0" fontId="14" fillId="0" borderId="6" xfId="0" applyFont="1" applyBorder="1" applyAlignment="1">
      <alignment horizontal="right"/>
    </xf>
    <xf numFmtId="2" fontId="8" fillId="0" borderId="6" xfId="0" applyNumberFormat="1" applyFont="1" applyBorder="1"/>
    <xf numFmtId="0" fontId="9" fillId="0" borderId="2" xfId="0" applyFont="1" applyBorder="1"/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49" fontId="9" fillId="0" borderId="8" xfId="0" applyNumberFormat="1" applyFont="1" applyBorder="1"/>
    <xf numFmtId="0" fontId="8" fillId="0" borderId="9" xfId="0" applyFont="1" applyBorder="1"/>
    <xf numFmtId="0" fontId="4" fillId="0" borderId="2" xfId="0" applyFont="1" applyBorder="1"/>
    <xf numFmtId="2" fontId="9" fillId="0" borderId="4" xfId="0" applyNumberFormat="1" applyFont="1" applyBorder="1"/>
    <xf numFmtId="4" fontId="4" fillId="0" borderId="11" xfId="0" applyNumberFormat="1" applyFont="1" applyBorder="1"/>
    <xf numFmtId="2" fontId="6" fillId="0" borderId="6" xfId="0" applyNumberFormat="1" applyFont="1" applyBorder="1"/>
    <xf numFmtId="1" fontId="4" fillId="0" borderId="6" xfId="0" applyNumberFormat="1" applyFont="1" applyBorder="1"/>
    <xf numFmtId="3" fontId="4" fillId="0" borderId="6" xfId="0" applyNumberFormat="1" applyFont="1" applyBorder="1"/>
    <xf numFmtId="0" fontId="6" fillId="0" borderId="0" xfId="0" applyFont="1"/>
    <xf numFmtId="2" fontId="5" fillId="0" borderId="6" xfId="0" applyNumberFormat="1" applyFont="1" applyBorder="1"/>
    <xf numFmtId="49" fontId="12" fillId="0" borderId="0" xfId="0" applyNumberFormat="1" applyFont="1"/>
    <xf numFmtId="0" fontId="4" fillId="0" borderId="0" xfId="0" applyFont="1" applyFill="1" applyBorder="1"/>
    <xf numFmtId="2" fontId="4" fillId="0" borderId="0" xfId="0" applyNumberFormat="1" applyFont="1"/>
    <xf numFmtId="0" fontId="4" fillId="0" borderId="11" xfId="0" applyFont="1" applyBorder="1"/>
    <xf numFmtId="49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6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12" fillId="0" borderId="2" xfId="0" applyFont="1" applyBorder="1" applyAlignment="1"/>
    <xf numFmtId="0" fontId="12" fillId="0" borderId="4" xfId="0" applyFont="1" applyBorder="1" applyAlignment="1"/>
    <xf numFmtId="0" fontId="10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3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4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/>
    <xf numFmtId="0" fontId="3" fillId="0" borderId="8" xfId="0" applyFont="1" applyBorder="1" applyAlignment="1"/>
    <xf numFmtId="0" fontId="14" fillId="0" borderId="0" xfId="0" applyFont="1" applyBorder="1" applyAlignment="1">
      <alignment vertical="center" wrapText="1"/>
    </xf>
    <xf numFmtId="49" fontId="1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4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19" fillId="0" borderId="5" xfId="0" applyFont="1" applyBorder="1" applyAlignment="1"/>
    <xf numFmtId="0" fontId="5" fillId="0" borderId="6" xfId="0" applyFont="1" applyBorder="1" applyAlignment="1"/>
    <xf numFmtId="0" fontId="3" fillId="0" borderId="5" xfId="0" applyFont="1" applyBorder="1" applyAlignment="1">
      <alignment wrapText="1"/>
    </xf>
    <xf numFmtId="49" fontId="14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1" fillId="0" borderId="5" xfId="0" applyFont="1" applyBorder="1" applyAlignment="1"/>
    <xf numFmtId="0" fontId="21" fillId="0" borderId="6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4" fillId="0" borderId="5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2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4" fillId="0" borderId="5" xfId="0" applyFont="1" applyBorder="1" applyAlignment="1"/>
    <xf numFmtId="0" fontId="14" fillId="0" borderId="6" xfId="0" applyFont="1" applyBorder="1" applyAlignment="1"/>
    <xf numFmtId="49" fontId="14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1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zoomScaleNormal="100" zoomScalePageLayoutView="50" workbookViewId="0">
      <selection activeCell="Q2" sqref="Q2"/>
    </sheetView>
  </sheetViews>
  <sheetFormatPr defaultRowHeight="15"/>
  <cols>
    <col min="1" max="1" width="4.28515625" style="1" customWidth="1"/>
    <col min="2" max="2" width="17.5703125" style="1" customWidth="1"/>
    <col min="3" max="3" width="10.5703125" style="1" customWidth="1"/>
    <col min="4" max="4" width="6.85546875" style="1" customWidth="1"/>
    <col min="5" max="5" width="14.7109375" style="1" customWidth="1"/>
    <col min="6" max="6" width="3.5703125" style="1" customWidth="1"/>
    <col min="7" max="7" width="11.140625" style="1" customWidth="1"/>
    <col min="8" max="8" width="5.7109375" style="1" customWidth="1"/>
    <col min="9" max="9" width="20.42578125" style="1" customWidth="1"/>
    <col min="10" max="10" width="6.7109375" style="1" customWidth="1"/>
    <col min="11" max="11" width="8.7109375" style="1" customWidth="1"/>
    <col min="12" max="12" width="8.28515625" style="1" bestFit="1" customWidth="1"/>
    <col min="13" max="13" width="9.140625" style="1"/>
    <col min="14" max="14" width="8.140625" style="1" customWidth="1"/>
    <col min="15" max="15" width="8.5703125" style="1" customWidth="1"/>
    <col min="16" max="16" width="6.28515625" style="1" customWidth="1"/>
    <col min="17" max="17" width="6.7109375" style="1" customWidth="1"/>
    <col min="18" max="18" width="5.28515625" style="1" customWidth="1"/>
    <col min="19" max="16384" width="9.140625" style="1"/>
  </cols>
  <sheetData>
    <row r="1" spans="1:18">
      <c r="O1" s="1" t="s">
        <v>111</v>
      </c>
    </row>
    <row r="2" spans="1:18">
      <c r="O2" s="1" t="s">
        <v>129</v>
      </c>
      <c r="Q2" t="s">
        <v>143</v>
      </c>
    </row>
    <row r="3" spans="1:18">
      <c r="O3" s="1" t="s">
        <v>112</v>
      </c>
    </row>
    <row r="4" spans="1:18">
      <c r="O4" s="1" t="s">
        <v>141</v>
      </c>
    </row>
    <row r="5" spans="1:18">
      <c r="A5" s="173" t="s">
        <v>114</v>
      </c>
      <c r="B5" s="173"/>
      <c r="C5" s="173"/>
      <c r="D5" s="173"/>
      <c r="E5" s="173"/>
      <c r="F5" s="173"/>
      <c r="G5" s="173"/>
      <c r="H5" s="173"/>
      <c r="I5" s="173"/>
    </row>
    <row r="6" spans="1:18" ht="78.75" customHeight="1">
      <c r="A6" s="2" t="s">
        <v>6</v>
      </c>
      <c r="B6" s="3" t="s">
        <v>7</v>
      </c>
      <c r="C6" s="160" t="s">
        <v>8</v>
      </c>
      <c r="D6" s="161"/>
      <c r="E6" s="160" t="s">
        <v>9</v>
      </c>
      <c r="F6" s="161"/>
      <c r="G6" s="162" t="s">
        <v>142</v>
      </c>
      <c r="H6" s="163"/>
      <c r="I6" s="152" t="s">
        <v>16</v>
      </c>
      <c r="J6" s="153"/>
      <c r="K6" s="4" t="s">
        <v>17</v>
      </c>
      <c r="L6" s="5" t="s">
        <v>18</v>
      </c>
      <c r="M6" s="152" t="s">
        <v>19</v>
      </c>
      <c r="N6" s="153"/>
      <c r="O6" s="150" t="s">
        <v>20</v>
      </c>
      <c r="P6" s="154"/>
      <c r="Q6" s="150" t="s">
        <v>21</v>
      </c>
      <c r="R6" s="151"/>
    </row>
    <row r="7" spans="1:18">
      <c r="A7" s="6">
        <v>1</v>
      </c>
      <c r="B7" s="157" t="s">
        <v>25</v>
      </c>
      <c r="C7" s="7" t="s">
        <v>0</v>
      </c>
      <c r="D7" s="8"/>
      <c r="E7" s="9" t="s">
        <v>10</v>
      </c>
      <c r="F7" s="10">
        <v>1</v>
      </c>
      <c r="G7" s="11" t="s">
        <v>12</v>
      </c>
      <c r="H7" s="12">
        <v>23</v>
      </c>
      <c r="I7" s="159" t="s">
        <v>26</v>
      </c>
      <c r="J7" s="156"/>
      <c r="K7" s="13"/>
      <c r="L7" s="13"/>
      <c r="M7" s="11"/>
      <c r="N7" s="8"/>
      <c r="O7" s="11"/>
      <c r="P7" s="8"/>
      <c r="Q7" s="14"/>
      <c r="R7" s="15"/>
    </row>
    <row r="8" spans="1:18">
      <c r="A8" s="6"/>
      <c r="B8" s="158"/>
      <c r="C8" s="16" t="s">
        <v>1</v>
      </c>
      <c r="D8" s="17">
        <v>5</v>
      </c>
      <c r="E8" s="18" t="s">
        <v>43</v>
      </c>
      <c r="F8" s="19">
        <v>2</v>
      </c>
      <c r="G8" s="20" t="s">
        <v>13</v>
      </c>
      <c r="H8" s="21">
        <v>661</v>
      </c>
      <c r="I8" s="20"/>
      <c r="J8" s="21">
        <v>48</v>
      </c>
      <c r="K8" s="22">
        <v>1118.77</v>
      </c>
      <c r="L8" s="6">
        <v>186.42</v>
      </c>
      <c r="M8" s="20"/>
      <c r="N8" s="23">
        <f>K8-R8</f>
        <v>998.77</v>
      </c>
      <c r="O8" s="20"/>
      <c r="P8" s="17"/>
      <c r="Q8" s="20" t="s">
        <v>34</v>
      </c>
      <c r="R8" s="17">
        <v>120</v>
      </c>
    </row>
    <row r="9" spans="1:18" ht="18.75" customHeight="1">
      <c r="A9" s="6"/>
      <c r="B9" s="158"/>
      <c r="C9" s="16" t="s">
        <v>2</v>
      </c>
      <c r="D9" s="24">
        <v>10.75</v>
      </c>
      <c r="E9" s="171" t="s">
        <v>11</v>
      </c>
      <c r="F9" s="19"/>
      <c r="G9" s="25" t="s">
        <v>14</v>
      </c>
      <c r="H9" s="26">
        <v>661</v>
      </c>
      <c r="I9" s="20" t="s">
        <v>27</v>
      </c>
      <c r="J9" s="17"/>
      <c r="K9" s="6"/>
      <c r="L9" s="6"/>
      <c r="M9" s="20" t="s">
        <v>27</v>
      </c>
      <c r="N9" s="17"/>
      <c r="O9" s="20"/>
      <c r="P9" s="17"/>
      <c r="Q9" s="20" t="s">
        <v>35</v>
      </c>
      <c r="R9" s="17">
        <v>70</v>
      </c>
    </row>
    <row r="10" spans="1:18" ht="12" customHeight="1">
      <c r="A10" s="6"/>
      <c r="B10" s="27"/>
      <c r="C10" s="28" t="s">
        <v>3</v>
      </c>
      <c r="D10" s="17"/>
      <c r="E10" s="172"/>
      <c r="F10" s="19">
        <v>1</v>
      </c>
      <c r="G10" s="169" t="s">
        <v>15</v>
      </c>
      <c r="H10" s="170"/>
      <c r="I10" s="29" t="s">
        <v>28</v>
      </c>
      <c r="J10" s="30">
        <v>0</v>
      </c>
      <c r="K10" s="6"/>
      <c r="L10" s="6"/>
      <c r="M10" s="20" t="s">
        <v>30</v>
      </c>
      <c r="N10" s="17">
        <v>45</v>
      </c>
      <c r="O10" s="20"/>
      <c r="P10" s="17"/>
      <c r="Q10" s="20"/>
      <c r="R10" s="17"/>
    </row>
    <row r="11" spans="1:18">
      <c r="A11" s="6"/>
      <c r="B11" s="31" t="s">
        <v>22</v>
      </c>
      <c r="C11" s="20" t="s">
        <v>1</v>
      </c>
      <c r="D11" s="17">
        <v>0</v>
      </c>
      <c r="E11" s="20"/>
      <c r="F11" s="17"/>
      <c r="G11" s="32" t="s">
        <v>37</v>
      </c>
      <c r="H11" s="33">
        <v>4</v>
      </c>
      <c r="I11" s="29" t="s">
        <v>29</v>
      </c>
      <c r="J11" s="30">
        <v>0</v>
      </c>
      <c r="K11" s="6"/>
      <c r="L11" s="6"/>
      <c r="M11" s="20" t="s">
        <v>31</v>
      </c>
      <c r="N11" s="17">
        <v>26</v>
      </c>
      <c r="O11" s="20"/>
      <c r="P11" s="17"/>
      <c r="Q11" s="20"/>
      <c r="R11" s="17"/>
    </row>
    <row r="12" spans="1:18">
      <c r="A12" s="6"/>
      <c r="B12" s="31" t="s">
        <v>23</v>
      </c>
      <c r="C12" s="20" t="s">
        <v>2</v>
      </c>
      <c r="D12" s="17">
        <v>1.5</v>
      </c>
      <c r="E12" s="20"/>
      <c r="F12" s="17"/>
      <c r="G12" s="32" t="s">
        <v>38</v>
      </c>
      <c r="H12" s="33">
        <v>45.73</v>
      </c>
      <c r="I12" s="20"/>
      <c r="J12" s="17"/>
      <c r="K12" s="6"/>
      <c r="L12" s="6"/>
      <c r="M12" s="20" t="s">
        <v>32</v>
      </c>
      <c r="N12" s="17">
        <v>13</v>
      </c>
      <c r="O12" s="20"/>
      <c r="P12" s="17"/>
      <c r="Q12" s="20" t="s">
        <v>36</v>
      </c>
      <c r="R12" s="17">
        <v>2</v>
      </c>
    </row>
    <row r="13" spans="1:18" ht="10.5" customHeight="1">
      <c r="A13" s="6"/>
      <c r="B13" s="31" t="s">
        <v>24</v>
      </c>
      <c r="C13" s="28" t="s">
        <v>4</v>
      </c>
      <c r="D13" s="17"/>
      <c r="E13" s="20"/>
      <c r="F13" s="17"/>
      <c r="G13" s="20"/>
      <c r="H13" s="17"/>
      <c r="I13" s="20"/>
      <c r="J13" s="17"/>
      <c r="K13" s="6"/>
      <c r="L13" s="6"/>
      <c r="M13" s="34" t="s">
        <v>5</v>
      </c>
      <c r="N13" s="35">
        <f>SUM(N10:N12)</f>
        <v>84</v>
      </c>
      <c r="O13" s="20"/>
      <c r="P13" s="17"/>
      <c r="Q13" s="36"/>
      <c r="R13" s="37"/>
    </row>
    <row r="14" spans="1:18" ht="20.25" customHeight="1">
      <c r="A14" s="6"/>
      <c r="B14" s="38"/>
      <c r="C14" s="20" t="s">
        <v>1</v>
      </c>
      <c r="D14" s="16">
        <v>1</v>
      </c>
      <c r="E14" s="20"/>
      <c r="F14" s="17"/>
      <c r="G14" s="39" t="s">
        <v>39</v>
      </c>
      <c r="H14" s="17"/>
      <c r="I14" s="164" t="s">
        <v>42</v>
      </c>
      <c r="J14" s="165"/>
      <c r="K14" s="6"/>
      <c r="L14" s="6"/>
      <c r="M14" s="20"/>
      <c r="N14" s="17"/>
      <c r="O14" s="20"/>
      <c r="P14" s="17"/>
      <c r="Q14" s="36"/>
      <c r="R14" s="37"/>
    </row>
    <row r="15" spans="1:18" ht="12.75" customHeight="1">
      <c r="A15" s="6"/>
      <c r="B15" s="38"/>
      <c r="C15" s="20" t="s">
        <v>2</v>
      </c>
      <c r="D15" s="16">
        <v>4</v>
      </c>
      <c r="E15" s="36"/>
      <c r="F15" s="17"/>
      <c r="G15" s="39"/>
      <c r="H15" s="17"/>
      <c r="I15" s="40"/>
      <c r="J15" s="41">
        <v>2.9</v>
      </c>
      <c r="K15" s="6"/>
      <c r="L15" s="6"/>
      <c r="M15" s="20" t="s">
        <v>33</v>
      </c>
      <c r="N15" s="17"/>
      <c r="O15" s="20"/>
      <c r="P15" s="17"/>
      <c r="Q15" s="36"/>
      <c r="R15" s="37"/>
    </row>
    <row r="16" spans="1:18" ht="12.75" customHeight="1">
      <c r="A16" s="6"/>
      <c r="B16" s="38"/>
      <c r="C16" s="16"/>
      <c r="D16" s="16"/>
      <c r="E16" s="36"/>
      <c r="F16" s="17"/>
      <c r="G16" s="42" t="s">
        <v>41</v>
      </c>
      <c r="H16" s="33">
        <v>6</v>
      </c>
      <c r="I16" s="20"/>
      <c r="J16" s="17"/>
      <c r="K16" s="6"/>
      <c r="L16" s="6"/>
      <c r="M16" s="20"/>
      <c r="N16" s="23">
        <f>N8-N13</f>
        <v>914.77</v>
      </c>
      <c r="O16" s="20"/>
      <c r="P16" s="17"/>
      <c r="Q16" s="36"/>
      <c r="R16" s="37"/>
    </row>
    <row r="17" spans="1:18">
      <c r="A17" s="6"/>
      <c r="B17" s="43"/>
      <c r="C17" s="28" t="s">
        <v>49</v>
      </c>
      <c r="D17" s="44">
        <f>D8+D9+D11+D12+D14+D15</f>
        <v>22.25</v>
      </c>
      <c r="E17" s="36"/>
      <c r="F17" s="17"/>
      <c r="G17" s="45" t="s">
        <v>40</v>
      </c>
      <c r="H17" s="33">
        <v>166</v>
      </c>
      <c r="I17" s="20" t="s">
        <v>118</v>
      </c>
      <c r="J17" s="17">
        <v>0</v>
      </c>
      <c r="K17" s="6"/>
      <c r="L17" s="6"/>
      <c r="M17" s="20"/>
      <c r="N17" s="17"/>
      <c r="O17" s="20"/>
      <c r="P17" s="17"/>
      <c r="Q17" s="36"/>
      <c r="R17" s="37"/>
    </row>
    <row r="18" spans="1:18">
      <c r="A18" s="6"/>
      <c r="B18" s="6"/>
      <c r="C18" s="46" t="s">
        <v>119</v>
      </c>
      <c r="D18" s="16">
        <v>1</v>
      </c>
      <c r="E18" s="36"/>
      <c r="F18" s="17"/>
      <c r="G18" s="47"/>
      <c r="H18" s="18"/>
      <c r="I18" s="20"/>
      <c r="J18" s="17"/>
      <c r="K18" s="6"/>
      <c r="L18" s="6"/>
      <c r="M18" s="16"/>
      <c r="N18" s="16"/>
      <c r="O18" s="20"/>
      <c r="P18" s="17"/>
      <c r="Q18" s="48"/>
      <c r="R18" s="37"/>
    </row>
    <row r="19" spans="1:18">
      <c r="A19" s="6"/>
      <c r="B19" s="6"/>
      <c r="C19" s="16"/>
      <c r="D19" s="16"/>
      <c r="E19" s="20"/>
      <c r="F19" s="17"/>
      <c r="G19" s="18"/>
      <c r="H19" s="18"/>
      <c r="I19" s="20"/>
      <c r="J19" s="17"/>
      <c r="K19" s="6"/>
      <c r="L19" s="6"/>
      <c r="M19" s="16"/>
      <c r="N19" s="16"/>
      <c r="O19" s="20"/>
      <c r="P19" s="17"/>
      <c r="Q19" s="48"/>
      <c r="R19" s="37"/>
    </row>
    <row r="20" spans="1:18">
      <c r="A20" s="13">
        <v>2</v>
      </c>
      <c r="B20" s="166" t="s">
        <v>44</v>
      </c>
      <c r="C20" s="49" t="s">
        <v>0</v>
      </c>
      <c r="D20" s="8"/>
      <c r="E20" s="9" t="s">
        <v>10</v>
      </c>
      <c r="F20" s="8">
        <v>1</v>
      </c>
      <c r="G20" s="50" t="s">
        <v>12</v>
      </c>
      <c r="H20" s="12">
        <v>27</v>
      </c>
      <c r="I20" s="159" t="s">
        <v>26</v>
      </c>
      <c r="J20" s="156"/>
      <c r="K20" s="13"/>
      <c r="L20" s="13"/>
      <c r="M20" s="11"/>
      <c r="N20" s="8"/>
      <c r="O20" s="11"/>
      <c r="P20" s="8"/>
      <c r="Q20" s="14"/>
      <c r="R20" s="15"/>
    </row>
    <row r="21" spans="1:18">
      <c r="A21" s="6"/>
      <c r="B21" s="167"/>
      <c r="C21" s="20" t="s">
        <v>1</v>
      </c>
      <c r="D21" s="17">
        <v>5</v>
      </c>
      <c r="E21" s="51" t="s">
        <v>43</v>
      </c>
      <c r="F21" s="17">
        <v>2</v>
      </c>
      <c r="G21" s="39" t="s">
        <v>13</v>
      </c>
      <c r="H21" s="21">
        <v>716</v>
      </c>
      <c r="I21" s="20"/>
      <c r="J21" s="21">
        <v>46</v>
      </c>
      <c r="K21" s="22">
        <v>1199.7</v>
      </c>
      <c r="L21" s="6">
        <v>258.95999999999998</v>
      </c>
      <c r="M21" s="20"/>
      <c r="N21" s="23">
        <f>K21-R21</f>
        <v>1003.7</v>
      </c>
      <c r="O21" s="52"/>
      <c r="P21" s="17"/>
      <c r="Q21" s="20" t="s">
        <v>34</v>
      </c>
      <c r="R21" s="17">
        <v>196</v>
      </c>
    </row>
    <row r="22" spans="1:18" ht="18.75" customHeight="1">
      <c r="A22" s="53"/>
      <c r="B22" s="167"/>
      <c r="C22" s="20" t="s">
        <v>2</v>
      </c>
      <c r="D22" s="17">
        <v>10</v>
      </c>
      <c r="E22" s="168" t="s">
        <v>98</v>
      </c>
      <c r="F22" s="17">
        <v>1</v>
      </c>
      <c r="G22" s="25" t="s">
        <v>14</v>
      </c>
      <c r="H22" s="17">
        <v>716</v>
      </c>
      <c r="I22" s="20" t="s">
        <v>27</v>
      </c>
      <c r="J22" s="37"/>
      <c r="K22" s="53"/>
      <c r="L22" s="53"/>
      <c r="M22" s="20" t="s">
        <v>27</v>
      </c>
      <c r="N22" s="37"/>
      <c r="P22" s="37"/>
      <c r="Q22" s="20" t="s">
        <v>35</v>
      </c>
      <c r="R22" s="17">
        <v>127</v>
      </c>
    </row>
    <row r="23" spans="1:18">
      <c r="A23" s="53"/>
      <c r="B23" s="54" t="s">
        <v>23</v>
      </c>
      <c r="C23" s="55" t="s">
        <v>3</v>
      </c>
      <c r="D23" s="17"/>
      <c r="E23" s="168"/>
      <c r="F23" s="37"/>
      <c r="G23" s="169" t="s">
        <v>15</v>
      </c>
      <c r="H23" s="170"/>
      <c r="I23" s="29" t="s">
        <v>47</v>
      </c>
      <c r="J23" s="17">
        <v>1</v>
      </c>
      <c r="K23" s="53"/>
      <c r="L23" s="53"/>
      <c r="M23" s="20" t="s">
        <v>30</v>
      </c>
      <c r="N23" s="37">
        <v>45</v>
      </c>
      <c r="P23" s="37"/>
      <c r="Q23" s="20"/>
      <c r="R23" s="37"/>
    </row>
    <row r="24" spans="1:18">
      <c r="A24" s="53"/>
      <c r="B24" s="56" t="s">
        <v>45</v>
      </c>
      <c r="C24" s="20" t="s">
        <v>1</v>
      </c>
      <c r="D24" s="17">
        <v>0</v>
      </c>
      <c r="E24" s="168" t="s">
        <v>11</v>
      </c>
      <c r="F24" s="37"/>
      <c r="G24" s="32" t="s">
        <v>37</v>
      </c>
      <c r="H24" s="30">
        <v>2</v>
      </c>
      <c r="I24" s="29" t="s">
        <v>48</v>
      </c>
      <c r="J24" s="17">
        <v>0</v>
      </c>
      <c r="K24" s="53"/>
      <c r="L24" s="53"/>
      <c r="M24" s="20" t="s">
        <v>31</v>
      </c>
      <c r="N24" s="37">
        <v>26</v>
      </c>
      <c r="P24" s="37"/>
      <c r="Q24" s="20"/>
      <c r="R24" s="37"/>
    </row>
    <row r="25" spans="1:18" ht="23.25">
      <c r="A25" s="53"/>
      <c r="B25" s="57" t="s">
        <v>116</v>
      </c>
      <c r="C25" s="20" t="s">
        <v>2</v>
      </c>
      <c r="D25" s="17">
        <v>2</v>
      </c>
      <c r="E25" s="168"/>
      <c r="F25" s="17">
        <v>1</v>
      </c>
      <c r="G25" s="32" t="s">
        <v>38</v>
      </c>
      <c r="H25" s="30">
        <v>21.73</v>
      </c>
      <c r="I25" s="58" t="s">
        <v>135</v>
      </c>
      <c r="J25" s="17">
        <v>1</v>
      </c>
      <c r="K25" s="53"/>
      <c r="L25" s="53"/>
      <c r="M25" s="39" t="s">
        <v>5</v>
      </c>
      <c r="N25" s="59">
        <f>SUM(N23:N24)</f>
        <v>71</v>
      </c>
      <c r="P25" s="37"/>
      <c r="Q25" s="20" t="s">
        <v>36</v>
      </c>
      <c r="R25" s="60">
        <v>4</v>
      </c>
    </row>
    <row r="26" spans="1:18" ht="14.25" customHeight="1">
      <c r="A26" s="53"/>
      <c r="B26" s="175" t="s">
        <v>46</v>
      </c>
      <c r="C26" s="55" t="s">
        <v>4</v>
      </c>
      <c r="D26" s="17"/>
      <c r="E26" s="36"/>
      <c r="F26" s="37"/>
      <c r="G26" s="36"/>
      <c r="H26" s="37"/>
      <c r="I26" s="61" t="s">
        <v>136</v>
      </c>
      <c r="J26" s="30">
        <v>1</v>
      </c>
      <c r="K26" s="53"/>
      <c r="L26" s="53"/>
      <c r="M26" s="50"/>
      <c r="N26" s="15"/>
      <c r="P26" s="37"/>
      <c r="Q26" s="36"/>
      <c r="R26" s="37"/>
    </row>
    <row r="27" spans="1:18" ht="21" customHeight="1">
      <c r="A27" s="53"/>
      <c r="B27" s="176"/>
      <c r="C27" s="20" t="s">
        <v>1</v>
      </c>
      <c r="D27" s="17">
        <v>1</v>
      </c>
      <c r="E27" s="36"/>
      <c r="F27" s="37"/>
      <c r="G27" s="39" t="s">
        <v>39</v>
      </c>
      <c r="H27" s="37"/>
      <c r="I27" s="164" t="s">
        <v>42</v>
      </c>
      <c r="J27" s="165"/>
      <c r="K27" s="53"/>
      <c r="L27" s="53"/>
      <c r="M27" s="20" t="s">
        <v>33</v>
      </c>
      <c r="N27" s="37"/>
      <c r="P27" s="37"/>
      <c r="Q27" s="36"/>
      <c r="R27" s="37"/>
    </row>
    <row r="28" spans="1:18">
      <c r="A28" s="53"/>
      <c r="B28" s="56" t="s">
        <v>24</v>
      </c>
      <c r="C28" s="20" t="s">
        <v>2</v>
      </c>
      <c r="D28" s="17">
        <v>5</v>
      </c>
      <c r="E28" s="36"/>
      <c r="F28" s="37"/>
      <c r="G28" s="18" t="s">
        <v>41</v>
      </c>
      <c r="H28" s="33">
        <v>8</v>
      </c>
      <c r="I28" s="36"/>
      <c r="J28" s="21">
        <v>5.49</v>
      </c>
      <c r="K28" s="53"/>
      <c r="L28" s="53"/>
      <c r="M28" s="36"/>
      <c r="N28" s="23">
        <f>N21-N25</f>
        <v>932.7</v>
      </c>
      <c r="P28" s="37"/>
      <c r="Q28" s="36"/>
      <c r="R28" s="37"/>
    </row>
    <row r="29" spans="1:18">
      <c r="A29" s="53"/>
      <c r="B29" s="53"/>
      <c r="C29" s="39" t="s">
        <v>49</v>
      </c>
      <c r="D29" s="21">
        <v>23</v>
      </c>
      <c r="E29" s="36"/>
      <c r="F29" s="37"/>
      <c r="G29" s="18" t="s">
        <v>40</v>
      </c>
      <c r="H29" s="33">
        <v>222</v>
      </c>
      <c r="I29" s="20" t="s">
        <v>118</v>
      </c>
      <c r="J29" s="17">
        <v>0</v>
      </c>
      <c r="K29" s="53"/>
      <c r="L29" s="53"/>
      <c r="M29" s="36"/>
      <c r="N29" s="59"/>
      <c r="P29" s="37"/>
      <c r="Q29" s="36"/>
      <c r="R29" s="37"/>
    </row>
    <row r="30" spans="1:18">
      <c r="A30" s="53"/>
      <c r="B30" s="179" t="s">
        <v>50</v>
      </c>
      <c r="C30" s="49"/>
      <c r="D30" s="15"/>
      <c r="E30" s="14"/>
      <c r="F30" s="15"/>
      <c r="G30" s="14"/>
      <c r="H30" s="15"/>
      <c r="I30" s="159" t="s">
        <v>26</v>
      </c>
      <c r="J30" s="156"/>
      <c r="K30" s="62">
        <v>48</v>
      </c>
      <c r="L30" s="62">
        <v>3</v>
      </c>
      <c r="M30" s="14"/>
      <c r="N30" s="15"/>
      <c r="O30" s="63"/>
      <c r="P30" s="15"/>
      <c r="Q30" s="14"/>
      <c r="R30" s="15"/>
    </row>
    <row r="31" spans="1:18" ht="12" customHeight="1">
      <c r="A31" s="53"/>
      <c r="B31" s="180"/>
      <c r="C31" s="36"/>
      <c r="D31" s="37"/>
      <c r="E31" s="36"/>
      <c r="F31" s="37"/>
      <c r="G31" s="36"/>
      <c r="H31" s="37"/>
      <c r="I31" s="20"/>
      <c r="J31" s="21">
        <v>1</v>
      </c>
      <c r="K31" s="53"/>
      <c r="L31" s="53"/>
      <c r="M31" s="36"/>
      <c r="N31" s="37"/>
      <c r="O31" s="48"/>
      <c r="P31" s="37"/>
      <c r="Q31" s="36"/>
      <c r="R31" s="37"/>
    </row>
    <row r="32" spans="1:18">
      <c r="A32" s="53"/>
      <c r="B32" s="181"/>
      <c r="D32" s="37"/>
      <c r="F32" s="37"/>
      <c r="I32" s="164" t="s">
        <v>42</v>
      </c>
      <c r="J32" s="165"/>
      <c r="K32" s="53"/>
      <c r="L32" s="53"/>
      <c r="N32" s="37"/>
      <c r="P32" s="37"/>
      <c r="R32" s="37"/>
    </row>
    <row r="33" spans="1:18" ht="12" customHeight="1">
      <c r="A33" s="53"/>
      <c r="B33" s="182"/>
      <c r="D33" s="64"/>
      <c r="F33" s="64"/>
      <c r="H33" s="64"/>
      <c r="I33" s="52"/>
      <c r="J33" s="35">
        <v>1.5</v>
      </c>
      <c r="K33" s="65"/>
      <c r="L33" s="65"/>
      <c r="N33" s="64"/>
      <c r="P33" s="37"/>
      <c r="R33" s="37"/>
    </row>
    <row r="34" spans="1:18">
      <c r="A34" s="62">
        <v>3</v>
      </c>
      <c r="B34" s="185" t="s">
        <v>51</v>
      </c>
      <c r="C34" s="7" t="s">
        <v>0</v>
      </c>
      <c r="E34" s="9" t="s">
        <v>10</v>
      </c>
      <c r="F34" s="8">
        <v>1</v>
      </c>
      <c r="G34" s="11" t="s">
        <v>12</v>
      </c>
      <c r="H34" s="66">
        <v>31</v>
      </c>
      <c r="I34" s="155" t="s">
        <v>26</v>
      </c>
      <c r="J34" s="156"/>
      <c r="K34" s="62"/>
      <c r="M34" s="14"/>
      <c r="N34" s="15"/>
      <c r="O34" s="14"/>
      <c r="P34" s="15"/>
      <c r="Q34" s="14"/>
      <c r="R34" s="15"/>
    </row>
    <row r="35" spans="1:18">
      <c r="A35" s="53"/>
      <c r="B35" s="186"/>
      <c r="C35" s="16" t="s">
        <v>1</v>
      </c>
      <c r="D35" s="17">
        <v>6</v>
      </c>
      <c r="E35" s="18" t="s">
        <v>43</v>
      </c>
      <c r="F35" s="17">
        <v>3</v>
      </c>
      <c r="G35" s="25" t="s">
        <v>14</v>
      </c>
      <c r="H35" s="17">
        <v>29</v>
      </c>
      <c r="I35" s="48"/>
      <c r="J35" s="21">
        <v>50</v>
      </c>
      <c r="K35" s="67">
        <v>1206.6099999999999</v>
      </c>
      <c r="L35" s="68">
        <v>244</v>
      </c>
      <c r="M35" s="36"/>
      <c r="N35" s="23">
        <f>K35-P35-P36</f>
        <v>1020.0299999999999</v>
      </c>
      <c r="O35" s="69" t="s">
        <v>57</v>
      </c>
      <c r="P35" s="70">
        <v>69</v>
      </c>
      <c r="R35" s="37"/>
    </row>
    <row r="36" spans="1:18">
      <c r="A36" s="53"/>
      <c r="B36" s="186"/>
      <c r="C36" s="16" t="s">
        <v>2</v>
      </c>
      <c r="D36" s="17">
        <v>13</v>
      </c>
      <c r="F36" s="37"/>
      <c r="G36" s="25" t="s">
        <v>55</v>
      </c>
      <c r="H36" s="17">
        <v>2</v>
      </c>
      <c r="I36" s="16" t="s">
        <v>27</v>
      </c>
      <c r="J36" s="37"/>
      <c r="K36" s="53"/>
      <c r="M36" s="20" t="s">
        <v>27</v>
      </c>
      <c r="N36" s="37"/>
      <c r="O36" s="69" t="s">
        <v>58</v>
      </c>
      <c r="P36" s="70">
        <v>117.58</v>
      </c>
      <c r="R36" s="37"/>
    </row>
    <row r="37" spans="1:18">
      <c r="A37" s="53"/>
      <c r="B37" s="186"/>
      <c r="C37" s="48"/>
      <c r="D37" s="37"/>
      <c r="E37" s="69" t="s">
        <v>54</v>
      </c>
      <c r="F37" s="30"/>
      <c r="G37" s="71"/>
      <c r="H37" s="37"/>
      <c r="I37" s="72" t="s">
        <v>56</v>
      </c>
      <c r="J37" s="33">
        <v>0</v>
      </c>
      <c r="K37" s="53"/>
      <c r="M37" s="20" t="s">
        <v>30</v>
      </c>
      <c r="N37" s="17">
        <v>45</v>
      </c>
      <c r="P37" s="37"/>
      <c r="R37" s="37"/>
    </row>
    <row r="38" spans="1:18">
      <c r="A38" s="53"/>
      <c r="B38" s="73" t="s">
        <v>45</v>
      </c>
      <c r="C38" s="74" t="s">
        <v>49</v>
      </c>
      <c r="D38" s="21">
        <f>SUM(D35:D37)</f>
        <v>19</v>
      </c>
      <c r="F38" s="37"/>
      <c r="G38" s="36" t="s">
        <v>13</v>
      </c>
      <c r="H38" s="21">
        <f>H39+H40</f>
        <v>811</v>
      </c>
      <c r="I38" s="72" t="s">
        <v>48</v>
      </c>
      <c r="J38" s="33">
        <v>1</v>
      </c>
      <c r="K38" s="53"/>
      <c r="M38" s="20" t="s">
        <v>31</v>
      </c>
      <c r="N38" s="17">
        <v>26</v>
      </c>
      <c r="P38" s="37"/>
      <c r="R38" s="37"/>
    </row>
    <row r="39" spans="1:18" ht="23.25">
      <c r="A39" s="53"/>
      <c r="B39" s="75" t="s">
        <v>115</v>
      </c>
      <c r="C39" s="76" t="s">
        <v>123</v>
      </c>
      <c r="D39" s="77" t="s">
        <v>138</v>
      </c>
      <c r="F39" s="37"/>
      <c r="G39" s="25" t="s">
        <v>14</v>
      </c>
      <c r="H39" s="78">
        <v>753</v>
      </c>
      <c r="I39" s="48"/>
      <c r="J39" s="37"/>
      <c r="K39" s="53"/>
      <c r="M39" s="34" t="s">
        <v>5</v>
      </c>
      <c r="N39" s="35">
        <f>SUM(N37:N38)</f>
        <v>71</v>
      </c>
      <c r="P39" s="37"/>
      <c r="R39" s="37"/>
    </row>
    <row r="40" spans="1:18">
      <c r="A40" s="53"/>
      <c r="B40" s="73" t="s">
        <v>23</v>
      </c>
      <c r="C40" s="79"/>
      <c r="D40" s="80"/>
      <c r="F40" s="37"/>
      <c r="G40" s="25" t="s">
        <v>55</v>
      </c>
      <c r="H40" s="17">
        <v>58</v>
      </c>
      <c r="I40" s="48"/>
      <c r="J40" s="37"/>
      <c r="K40" s="53"/>
      <c r="M40" s="36"/>
      <c r="N40" s="37"/>
      <c r="P40" s="37"/>
      <c r="R40" s="37"/>
    </row>
    <row r="41" spans="1:18" ht="17.25" customHeight="1">
      <c r="A41" s="53"/>
      <c r="B41" s="183" t="s">
        <v>52</v>
      </c>
      <c r="C41" s="72"/>
      <c r="D41" s="30"/>
      <c r="F41" s="37"/>
      <c r="G41" s="169" t="s">
        <v>15</v>
      </c>
      <c r="H41" s="170"/>
      <c r="I41" s="174" t="s">
        <v>42</v>
      </c>
      <c r="J41" s="165"/>
      <c r="K41" s="53"/>
      <c r="M41" s="51" t="s">
        <v>33</v>
      </c>
      <c r="N41" s="37"/>
      <c r="P41" s="37"/>
      <c r="R41" s="37"/>
    </row>
    <row r="42" spans="1:18">
      <c r="A42" s="53"/>
      <c r="B42" s="184"/>
      <c r="C42" s="48"/>
      <c r="D42" s="37"/>
      <c r="F42" s="37"/>
      <c r="G42" s="32" t="s">
        <v>37</v>
      </c>
      <c r="H42" s="81">
        <v>3</v>
      </c>
      <c r="I42" s="48"/>
      <c r="J42" s="21">
        <v>4.3499999999999996</v>
      </c>
      <c r="K42" s="53"/>
      <c r="M42" s="36"/>
      <c r="N42" s="23">
        <f>N35-N39</f>
        <v>949.02999999999986</v>
      </c>
      <c r="P42" s="37"/>
      <c r="R42" s="37"/>
    </row>
    <row r="43" spans="1:18">
      <c r="A43" s="53"/>
      <c r="B43" s="82"/>
      <c r="C43" s="48"/>
      <c r="D43" s="37"/>
      <c r="F43" s="37"/>
      <c r="G43" s="83" t="s">
        <v>38</v>
      </c>
      <c r="H43" s="84">
        <v>39.5</v>
      </c>
      <c r="I43" s="48"/>
      <c r="J43" s="37"/>
      <c r="K43" s="53"/>
      <c r="M43" s="36"/>
      <c r="N43" s="37"/>
      <c r="P43" s="37"/>
      <c r="R43" s="37"/>
    </row>
    <row r="44" spans="1:18">
      <c r="A44" s="53"/>
      <c r="B44" s="73" t="s">
        <v>53</v>
      </c>
      <c r="C44" s="48"/>
      <c r="D44" s="37"/>
      <c r="F44" s="37"/>
      <c r="G44" s="85" t="s">
        <v>39</v>
      </c>
      <c r="H44" s="33"/>
      <c r="I44" s="18" t="s">
        <v>118</v>
      </c>
      <c r="J44" s="17">
        <v>0</v>
      </c>
      <c r="K44" s="53"/>
      <c r="M44" s="61" t="s">
        <v>113</v>
      </c>
      <c r="N44" s="86"/>
      <c r="P44" s="37"/>
      <c r="R44" s="37"/>
    </row>
    <row r="45" spans="1:18">
      <c r="A45" s="53"/>
      <c r="B45" s="37"/>
      <c r="C45" s="48"/>
      <c r="D45" s="37"/>
      <c r="F45" s="37"/>
      <c r="G45" s="87" t="s">
        <v>41</v>
      </c>
      <c r="H45" s="37">
        <v>8</v>
      </c>
      <c r="I45" s="48"/>
      <c r="J45" s="37"/>
      <c r="K45" s="53"/>
      <c r="M45" s="61" t="s">
        <v>38</v>
      </c>
      <c r="N45" s="86">
        <v>77.02</v>
      </c>
      <c r="P45" s="37"/>
      <c r="R45" s="37"/>
    </row>
    <row r="46" spans="1:18">
      <c r="A46" s="53"/>
      <c r="B46" s="37"/>
      <c r="C46" s="48"/>
      <c r="D46" s="37"/>
      <c r="F46" s="37"/>
      <c r="G46" s="29" t="s">
        <v>40</v>
      </c>
      <c r="H46" s="33">
        <v>231</v>
      </c>
      <c r="I46" s="48"/>
      <c r="J46" s="37"/>
      <c r="K46" s="53"/>
      <c r="M46" s="36"/>
      <c r="N46" s="37"/>
      <c r="P46" s="37"/>
      <c r="R46" s="37"/>
    </row>
    <row r="47" spans="1:18">
      <c r="A47" s="65"/>
      <c r="B47" s="64"/>
      <c r="C47" s="88"/>
      <c r="D47" s="64"/>
      <c r="E47" s="88"/>
      <c r="F47" s="64"/>
      <c r="G47" s="89"/>
      <c r="H47" s="90"/>
      <c r="I47" s="88"/>
      <c r="J47" s="64"/>
      <c r="K47" s="65"/>
      <c r="L47" s="88"/>
      <c r="M47" s="91"/>
      <c r="N47" s="64"/>
      <c r="O47" s="88"/>
      <c r="P47" s="64"/>
      <c r="Q47" s="88"/>
      <c r="R47" s="64"/>
    </row>
    <row r="48" spans="1:18">
      <c r="A48" s="62">
        <v>4</v>
      </c>
      <c r="B48" s="177" t="s">
        <v>59</v>
      </c>
      <c r="C48" s="49" t="s">
        <v>0</v>
      </c>
      <c r="D48" s="15"/>
      <c r="E48" s="9" t="s">
        <v>43</v>
      </c>
      <c r="F48" s="8">
        <v>3</v>
      </c>
      <c r="G48" s="11" t="s">
        <v>12</v>
      </c>
      <c r="H48" s="66">
        <v>31</v>
      </c>
      <c r="I48" s="155" t="s">
        <v>26</v>
      </c>
      <c r="J48" s="156"/>
      <c r="K48" s="62"/>
      <c r="L48" s="62"/>
      <c r="M48" s="63"/>
      <c r="N48" s="15"/>
      <c r="O48" s="63"/>
      <c r="P48" s="15"/>
      <c r="Q48" s="63"/>
      <c r="R48" s="15"/>
    </row>
    <row r="49" spans="1:18">
      <c r="A49" s="53"/>
      <c r="B49" s="178"/>
      <c r="C49" s="92" t="s">
        <v>10</v>
      </c>
      <c r="D49" s="17">
        <v>1</v>
      </c>
      <c r="E49" s="168" t="s">
        <v>130</v>
      </c>
      <c r="F49" s="17">
        <v>1</v>
      </c>
      <c r="G49" s="25" t="s">
        <v>14</v>
      </c>
      <c r="H49" s="17">
        <v>29</v>
      </c>
      <c r="I49" s="48"/>
      <c r="J49" s="21">
        <v>59</v>
      </c>
      <c r="K49" s="22">
        <v>1318.94</v>
      </c>
      <c r="L49" s="53">
        <v>181.85</v>
      </c>
      <c r="M49" s="48"/>
      <c r="N49" s="23">
        <f>K49-P50-P51-R49</f>
        <v>1066.48</v>
      </c>
      <c r="O49" s="48"/>
      <c r="P49" s="37"/>
      <c r="Q49" s="20" t="s">
        <v>34</v>
      </c>
      <c r="R49" s="17">
        <v>49</v>
      </c>
    </row>
    <row r="50" spans="1:18" ht="14.25" customHeight="1">
      <c r="A50" s="53"/>
      <c r="B50" s="178"/>
      <c r="C50" s="20" t="s">
        <v>1</v>
      </c>
      <c r="D50" s="17">
        <v>7.7</v>
      </c>
      <c r="E50" s="192"/>
      <c r="F50" s="17"/>
      <c r="G50" s="25" t="s">
        <v>55</v>
      </c>
      <c r="H50" s="17">
        <v>2</v>
      </c>
      <c r="I50" s="16" t="s">
        <v>27</v>
      </c>
      <c r="J50" s="37"/>
      <c r="K50" s="53"/>
      <c r="L50" s="53"/>
      <c r="M50" s="20" t="s">
        <v>27</v>
      </c>
      <c r="N50" s="37"/>
      <c r="O50" s="72" t="s">
        <v>57</v>
      </c>
      <c r="P50" s="24">
        <v>95.63</v>
      </c>
      <c r="Q50" s="20" t="s">
        <v>35</v>
      </c>
      <c r="R50" s="17">
        <v>30</v>
      </c>
    </row>
    <row r="51" spans="1:18" ht="19.5" customHeight="1">
      <c r="A51" s="53"/>
      <c r="B51" s="178"/>
      <c r="C51" s="20" t="s">
        <v>2</v>
      </c>
      <c r="D51" s="17">
        <v>9.5</v>
      </c>
      <c r="E51" s="168" t="s">
        <v>98</v>
      </c>
      <c r="F51" s="17">
        <v>1</v>
      </c>
      <c r="G51" s="71"/>
      <c r="H51" s="37"/>
      <c r="I51" s="72" t="s">
        <v>62</v>
      </c>
      <c r="J51" s="30">
        <v>0</v>
      </c>
      <c r="K51" s="53"/>
      <c r="L51" s="53"/>
      <c r="M51" s="20" t="s">
        <v>30</v>
      </c>
      <c r="N51" s="37">
        <v>30</v>
      </c>
      <c r="O51" s="72" t="s">
        <v>58</v>
      </c>
      <c r="P51" s="24">
        <v>107.83</v>
      </c>
      <c r="Q51" s="20"/>
      <c r="R51" s="37"/>
    </row>
    <row r="52" spans="1:18">
      <c r="A52" s="53"/>
      <c r="B52" s="93" t="s">
        <v>23</v>
      </c>
      <c r="C52" s="55" t="s">
        <v>3</v>
      </c>
      <c r="D52" s="30"/>
      <c r="E52" s="168"/>
      <c r="F52" s="37"/>
      <c r="G52" s="36" t="s">
        <v>13</v>
      </c>
      <c r="H52" s="21">
        <f>H53+H54</f>
        <v>876</v>
      </c>
      <c r="I52" s="72" t="s">
        <v>56</v>
      </c>
      <c r="J52" s="30">
        <v>1</v>
      </c>
      <c r="K52" s="53"/>
      <c r="L52" s="53"/>
      <c r="M52" s="20" t="s">
        <v>31</v>
      </c>
      <c r="N52" s="17">
        <v>26</v>
      </c>
      <c r="O52" s="48"/>
      <c r="P52" s="37"/>
      <c r="Q52" s="20"/>
      <c r="R52" s="37"/>
    </row>
    <row r="53" spans="1:18">
      <c r="A53" s="53"/>
      <c r="B53" s="94" t="s">
        <v>45</v>
      </c>
      <c r="C53" s="20" t="s">
        <v>1</v>
      </c>
      <c r="D53" s="30">
        <v>0</v>
      </c>
      <c r="F53" s="37"/>
      <c r="G53" s="25" t="s">
        <v>14</v>
      </c>
      <c r="H53" s="37">
        <v>827</v>
      </c>
      <c r="I53" s="69" t="s">
        <v>48</v>
      </c>
      <c r="J53" s="30">
        <v>0</v>
      </c>
      <c r="K53" s="53"/>
      <c r="L53" s="53"/>
      <c r="M53" s="34" t="s">
        <v>5</v>
      </c>
      <c r="N53" s="21">
        <f>SUM(N51:N52)</f>
        <v>56</v>
      </c>
      <c r="P53" s="37"/>
      <c r="Q53" s="20" t="s">
        <v>36</v>
      </c>
      <c r="R53" s="17">
        <v>1</v>
      </c>
    </row>
    <row r="54" spans="1:18" ht="25.5" customHeight="1">
      <c r="A54" s="53"/>
      <c r="B54" s="95" t="s">
        <v>116</v>
      </c>
      <c r="C54" s="20" t="s">
        <v>2</v>
      </c>
      <c r="D54" s="30">
        <v>1</v>
      </c>
      <c r="F54" s="37"/>
      <c r="G54" s="25" t="s">
        <v>55</v>
      </c>
      <c r="H54" s="37">
        <v>49</v>
      </c>
      <c r="J54" s="37"/>
      <c r="K54" s="53"/>
      <c r="L54" s="53"/>
      <c r="N54" s="15"/>
      <c r="P54" s="37"/>
      <c r="R54" s="37"/>
    </row>
    <row r="55" spans="1:18">
      <c r="A55" s="53"/>
      <c r="B55" s="175" t="s">
        <v>52</v>
      </c>
      <c r="C55" s="55" t="s">
        <v>4</v>
      </c>
      <c r="D55" s="30"/>
      <c r="F55" s="37"/>
      <c r="G55" s="169" t="s">
        <v>15</v>
      </c>
      <c r="H55" s="170"/>
      <c r="I55" s="174" t="s">
        <v>42</v>
      </c>
      <c r="J55" s="165"/>
      <c r="K55" s="53"/>
      <c r="L55" s="53"/>
      <c r="M55" s="20" t="s">
        <v>33</v>
      </c>
      <c r="N55" s="37"/>
      <c r="P55" s="37"/>
      <c r="R55" s="37"/>
    </row>
    <row r="56" spans="1:18" ht="13.5" customHeight="1">
      <c r="A56" s="53"/>
      <c r="B56" s="176"/>
      <c r="C56" s="20" t="s">
        <v>1</v>
      </c>
      <c r="D56" s="30">
        <v>0.8</v>
      </c>
      <c r="F56" s="37"/>
      <c r="G56" s="32" t="s">
        <v>37</v>
      </c>
      <c r="H56" s="17">
        <v>2</v>
      </c>
      <c r="J56" s="21">
        <v>3.85</v>
      </c>
      <c r="K56" s="53"/>
      <c r="L56" s="53"/>
      <c r="N56" s="23">
        <f>N49-N53</f>
        <v>1010.48</v>
      </c>
      <c r="P56" s="37"/>
      <c r="R56" s="37"/>
    </row>
    <row r="57" spans="1:18">
      <c r="A57" s="53"/>
      <c r="B57" s="56" t="s">
        <v>60</v>
      </c>
      <c r="C57" s="20" t="s">
        <v>2</v>
      </c>
      <c r="D57" s="30">
        <v>2</v>
      </c>
      <c r="F57" s="37"/>
      <c r="G57" s="83" t="s">
        <v>38</v>
      </c>
      <c r="H57" s="17">
        <v>21.73</v>
      </c>
      <c r="J57" s="37"/>
      <c r="K57" s="53"/>
      <c r="L57" s="53"/>
      <c r="N57" s="37"/>
      <c r="P57" s="37"/>
      <c r="R57" s="37"/>
    </row>
    <row r="58" spans="1:18">
      <c r="A58" s="53"/>
      <c r="B58" s="56" t="s">
        <v>24</v>
      </c>
      <c r="C58" s="190" t="s">
        <v>61</v>
      </c>
      <c r="D58" s="191"/>
      <c r="F58" s="37"/>
      <c r="G58" s="85" t="s">
        <v>39</v>
      </c>
      <c r="H58" s="37"/>
      <c r="I58" s="96" t="s">
        <v>118</v>
      </c>
      <c r="J58" s="33">
        <v>0.21</v>
      </c>
      <c r="K58" s="53"/>
      <c r="L58" s="53"/>
      <c r="N58" s="37"/>
      <c r="P58" s="37"/>
      <c r="R58" s="37"/>
    </row>
    <row r="59" spans="1:18">
      <c r="A59" s="53"/>
      <c r="B59" s="53"/>
      <c r="C59" s="71" t="s">
        <v>1</v>
      </c>
      <c r="D59" s="17">
        <v>1</v>
      </c>
      <c r="F59" s="37"/>
      <c r="G59" s="87" t="s">
        <v>41</v>
      </c>
      <c r="H59" s="17">
        <v>8</v>
      </c>
      <c r="J59" s="37"/>
      <c r="K59" s="53"/>
      <c r="L59" s="53"/>
      <c r="N59" s="37"/>
      <c r="P59" s="37"/>
      <c r="R59" s="37"/>
    </row>
    <row r="60" spans="1:18">
      <c r="A60" s="53"/>
      <c r="B60" s="53"/>
      <c r="C60" s="71" t="s">
        <v>2</v>
      </c>
      <c r="D60" s="17">
        <v>3</v>
      </c>
      <c r="F60" s="37"/>
      <c r="G60" s="29" t="s">
        <v>40</v>
      </c>
      <c r="H60" s="17">
        <v>221</v>
      </c>
      <c r="J60" s="37"/>
      <c r="K60" s="53"/>
      <c r="L60" s="53"/>
      <c r="N60" s="37"/>
      <c r="P60" s="37"/>
      <c r="R60" s="37"/>
    </row>
    <row r="61" spans="1:18">
      <c r="A61" s="53"/>
      <c r="B61" s="53"/>
      <c r="C61" s="97" t="s">
        <v>49</v>
      </c>
      <c r="D61" s="21">
        <f>D49+D50+D51+D53+D54+D56+D57+D59+D60</f>
        <v>26</v>
      </c>
      <c r="F61" s="37"/>
      <c r="H61" s="37"/>
      <c r="J61" s="37"/>
      <c r="K61" s="53"/>
      <c r="L61" s="53"/>
      <c r="N61" s="37"/>
      <c r="P61" s="37"/>
      <c r="R61" s="37"/>
    </row>
    <row r="62" spans="1:18">
      <c r="A62" s="62">
        <v>5</v>
      </c>
      <c r="B62" s="177" t="s">
        <v>63</v>
      </c>
      <c r="C62" s="7" t="s">
        <v>0</v>
      </c>
      <c r="D62" s="15"/>
      <c r="E62" s="63"/>
      <c r="F62" s="15"/>
      <c r="G62" s="11" t="s">
        <v>12</v>
      </c>
      <c r="H62" s="66">
        <v>8</v>
      </c>
      <c r="I62" s="155" t="s">
        <v>26</v>
      </c>
      <c r="J62" s="156"/>
      <c r="K62" s="62"/>
      <c r="L62" s="62"/>
      <c r="M62" s="63"/>
      <c r="N62" s="15"/>
      <c r="O62" s="63"/>
      <c r="P62" s="15"/>
      <c r="Q62" s="63"/>
      <c r="R62" s="15"/>
    </row>
    <row r="63" spans="1:18">
      <c r="A63" s="53"/>
      <c r="B63" s="178"/>
      <c r="C63" s="16" t="s">
        <v>1</v>
      </c>
      <c r="D63" s="37">
        <v>4</v>
      </c>
      <c r="E63" s="96" t="s">
        <v>10</v>
      </c>
      <c r="F63" s="17">
        <v>1</v>
      </c>
      <c r="G63" s="25" t="s">
        <v>14</v>
      </c>
      <c r="H63" s="37">
        <v>8</v>
      </c>
      <c r="J63" s="21">
        <v>18</v>
      </c>
      <c r="K63" s="6">
        <v>450.38</v>
      </c>
      <c r="L63" s="6">
        <v>78.47</v>
      </c>
      <c r="N63" s="21">
        <f>K63-P63</f>
        <v>420.38</v>
      </c>
      <c r="O63" s="69" t="s">
        <v>64</v>
      </c>
      <c r="P63" s="37">
        <v>30</v>
      </c>
      <c r="R63" s="37"/>
    </row>
    <row r="64" spans="1:18">
      <c r="A64" s="53"/>
      <c r="B64" s="178"/>
      <c r="C64" s="16" t="s">
        <v>2</v>
      </c>
      <c r="D64" s="37">
        <v>7</v>
      </c>
      <c r="F64" s="17"/>
      <c r="G64" s="25" t="s">
        <v>55</v>
      </c>
      <c r="H64" s="37">
        <v>0</v>
      </c>
      <c r="I64" s="16" t="s">
        <v>27</v>
      </c>
      <c r="J64" s="37"/>
      <c r="K64" s="53"/>
      <c r="L64" s="53"/>
      <c r="M64" s="20" t="s">
        <v>27</v>
      </c>
      <c r="N64" s="37"/>
      <c r="P64" s="37"/>
      <c r="R64" s="37"/>
    </row>
    <row r="65" spans="1:18">
      <c r="A65" s="53"/>
      <c r="B65" s="56" t="s">
        <v>23</v>
      </c>
      <c r="C65" s="48"/>
      <c r="D65" s="37"/>
      <c r="F65" s="37"/>
      <c r="G65" s="71"/>
      <c r="H65" s="37"/>
      <c r="I65" s="72" t="s">
        <v>28</v>
      </c>
      <c r="J65" s="33">
        <v>1</v>
      </c>
      <c r="K65" s="53"/>
      <c r="L65" s="53"/>
      <c r="M65" s="20" t="s">
        <v>30</v>
      </c>
      <c r="N65" s="37">
        <v>15</v>
      </c>
      <c r="P65" s="37"/>
      <c r="R65" s="37"/>
    </row>
    <row r="66" spans="1:18">
      <c r="A66" s="53"/>
      <c r="B66" s="56" t="s">
        <v>45</v>
      </c>
      <c r="C66" s="74" t="s">
        <v>49</v>
      </c>
      <c r="D66" s="21">
        <f>SUM(D63:D65)</f>
        <v>11</v>
      </c>
      <c r="E66" s="36"/>
      <c r="F66" s="37"/>
      <c r="G66" s="36" t="s">
        <v>13</v>
      </c>
      <c r="H66" s="21">
        <v>212</v>
      </c>
      <c r="I66" s="29" t="s">
        <v>62</v>
      </c>
      <c r="J66" s="33">
        <v>1</v>
      </c>
      <c r="K66" s="53"/>
      <c r="L66" s="53"/>
      <c r="M66" s="16" t="s">
        <v>31</v>
      </c>
      <c r="N66" s="37">
        <v>13</v>
      </c>
      <c r="P66" s="37"/>
      <c r="R66" s="37"/>
    </row>
    <row r="67" spans="1:18" ht="23.25">
      <c r="A67" s="53"/>
      <c r="B67" s="75" t="s">
        <v>116</v>
      </c>
      <c r="C67" s="36"/>
      <c r="D67" s="37"/>
      <c r="E67" s="36"/>
      <c r="F67" s="37"/>
      <c r="G67" s="25" t="s">
        <v>14</v>
      </c>
      <c r="H67" s="17">
        <v>212</v>
      </c>
      <c r="I67" s="29"/>
      <c r="J67" s="37"/>
      <c r="K67" s="53"/>
      <c r="L67" s="53"/>
      <c r="M67" s="98" t="s">
        <v>5</v>
      </c>
      <c r="N67" s="59">
        <f>SUM(N65:N66)</f>
        <v>28</v>
      </c>
      <c r="P67" s="37"/>
      <c r="R67" s="37"/>
    </row>
    <row r="68" spans="1:18" ht="18" customHeight="1">
      <c r="A68" s="53"/>
      <c r="B68" s="183" t="s">
        <v>52</v>
      </c>
      <c r="C68" s="193"/>
      <c r="D68" s="27"/>
      <c r="E68" s="48"/>
      <c r="F68" s="37"/>
      <c r="G68" s="25" t="s">
        <v>55</v>
      </c>
      <c r="H68" s="99">
        <v>0</v>
      </c>
      <c r="I68" s="164" t="s">
        <v>42</v>
      </c>
      <c r="J68" s="165"/>
      <c r="K68" s="53"/>
      <c r="L68" s="53"/>
      <c r="N68" s="15"/>
      <c r="P68" s="37"/>
      <c r="R68" s="37"/>
    </row>
    <row r="69" spans="1:18" ht="12" customHeight="1">
      <c r="A69" s="53"/>
      <c r="B69" s="184"/>
      <c r="C69" s="164"/>
      <c r="D69" s="100"/>
      <c r="E69" s="48"/>
      <c r="F69" s="37"/>
      <c r="G69" s="169" t="s">
        <v>15</v>
      </c>
      <c r="H69" s="170"/>
      <c r="I69" s="36"/>
      <c r="J69" s="21">
        <v>3.11</v>
      </c>
      <c r="K69" s="53"/>
      <c r="L69" s="53"/>
      <c r="M69" s="16" t="s">
        <v>33</v>
      </c>
      <c r="N69" s="37"/>
      <c r="P69" s="37"/>
      <c r="R69" s="37"/>
    </row>
    <row r="70" spans="1:18">
      <c r="A70" s="53"/>
      <c r="B70" s="175" t="s">
        <v>46</v>
      </c>
      <c r="C70" s="101"/>
      <c r="D70" s="100"/>
      <c r="E70" s="48"/>
      <c r="F70" s="37"/>
      <c r="G70" s="32" t="s">
        <v>37</v>
      </c>
      <c r="H70" s="17">
        <v>3</v>
      </c>
      <c r="I70" s="36"/>
      <c r="J70" s="37"/>
      <c r="K70" s="53"/>
      <c r="L70" s="53"/>
      <c r="N70" s="21">
        <f>N63-N67</f>
        <v>392.38</v>
      </c>
      <c r="P70" s="37"/>
      <c r="R70" s="37"/>
    </row>
    <row r="71" spans="1:18">
      <c r="A71" s="53"/>
      <c r="B71" s="176"/>
      <c r="C71" s="61"/>
      <c r="D71" s="37"/>
      <c r="E71" s="48"/>
      <c r="F71" s="37"/>
      <c r="G71" s="83" t="s">
        <v>38</v>
      </c>
      <c r="H71" s="17">
        <v>36</v>
      </c>
      <c r="I71" s="51" t="s">
        <v>118</v>
      </c>
      <c r="J71" s="33">
        <v>0</v>
      </c>
      <c r="K71" s="53"/>
      <c r="L71" s="53"/>
      <c r="N71" s="37"/>
      <c r="P71" s="37"/>
      <c r="R71" s="37"/>
    </row>
    <row r="72" spans="1:18">
      <c r="A72" s="53"/>
      <c r="B72" s="102"/>
      <c r="C72" s="36"/>
      <c r="D72" s="37"/>
      <c r="G72" s="85" t="s">
        <v>39</v>
      </c>
      <c r="H72" s="37"/>
      <c r="I72" s="29"/>
      <c r="J72" s="37"/>
      <c r="K72" s="53"/>
      <c r="L72" s="53"/>
      <c r="N72" s="37"/>
      <c r="P72" s="37"/>
      <c r="R72" s="37"/>
    </row>
    <row r="73" spans="1:18">
      <c r="A73" s="53"/>
      <c r="B73" s="102"/>
      <c r="C73" s="36"/>
      <c r="D73" s="37"/>
      <c r="G73" s="87" t="s">
        <v>41</v>
      </c>
      <c r="H73" s="17">
        <v>2</v>
      </c>
      <c r="I73" s="103" t="s">
        <v>119</v>
      </c>
      <c r="J73" s="17">
        <v>1.55</v>
      </c>
      <c r="K73" s="53"/>
      <c r="L73" s="53"/>
      <c r="N73" s="37"/>
      <c r="P73" s="37"/>
      <c r="R73" s="37"/>
    </row>
    <row r="74" spans="1:18">
      <c r="A74" s="65"/>
      <c r="B74" s="104"/>
      <c r="C74" s="91"/>
      <c r="D74" s="64"/>
      <c r="G74" s="89" t="s">
        <v>40</v>
      </c>
      <c r="H74" s="105">
        <v>66</v>
      </c>
      <c r="I74" s="91"/>
      <c r="J74" s="64"/>
      <c r="K74" s="65"/>
      <c r="L74" s="65"/>
      <c r="N74" s="64"/>
      <c r="P74" s="64"/>
      <c r="R74" s="64"/>
    </row>
    <row r="75" spans="1:18">
      <c r="A75" s="62">
        <v>6</v>
      </c>
      <c r="B75" s="187" t="s">
        <v>65</v>
      </c>
      <c r="C75" s="49" t="s">
        <v>0</v>
      </c>
      <c r="D75" s="15"/>
      <c r="E75" s="63"/>
      <c r="F75" s="15"/>
      <c r="G75" s="11" t="s">
        <v>12</v>
      </c>
      <c r="H75" s="12">
        <v>16</v>
      </c>
      <c r="I75" s="155" t="s">
        <v>26</v>
      </c>
      <c r="J75" s="156"/>
      <c r="K75" s="62"/>
      <c r="L75" s="62"/>
      <c r="M75" s="63"/>
      <c r="N75" s="15"/>
      <c r="O75" s="63"/>
      <c r="P75" s="15"/>
      <c r="Q75" s="63"/>
      <c r="R75" s="15"/>
    </row>
    <row r="76" spans="1:18">
      <c r="A76" s="53"/>
      <c r="B76" s="188"/>
      <c r="C76" s="20" t="s">
        <v>1</v>
      </c>
      <c r="D76" s="17">
        <v>4</v>
      </c>
      <c r="E76" s="51" t="s">
        <v>10</v>
      </c>
      <c r="F76" s="17">
        <v>1</v>
      </c>
      <c r="G76" s="25" t="s">
        <v>14</v>
      </c>
      <c r="H76" s="17">
        <v>3</v>
      </c>
      <c r="J76" s="21">
        <v>33</v>
      </c>
      <c r="K76" s="6">
        <v>781.21</v>
      </c>
      <c r="L76" s="6">
        <v>160.80000000000001</v>
      </c>
      <c r="N76" s="21">
        <f>K76-R76-R83-P76</f>
        <v>667.15000000000009</v>
      </c>
      <c r="O76" s="69" t="s">
        <v>64</v>
      </c>
      <c r="P76" s="37">
        <v>6.06</v>
      </c>
      <c r="Q76" s="20"/>
      <c r="R76" s="17"/>
    </row>
    <row r="77" spans="1:18">
      <c r="A77" s="53"/>
      <c r="B77" s="188"/>
      <c r="C77" s="20" t="s">
        <v>2</v>
      </c>
      <c r="D77" s="17">
        <v>3</v>
      </c>
      <c r="E77" s="18" t="s">
        <v>125</v>
      </c>
      <c r="F77" s="17">
        <v>1</v>
      </c>
      <c r="G77" s="25" t="s">
        <v>131</v>
      </c>
      <c r="H77" s="17">
        <v>5</v>
      </c>
      <c r="I77" s="16" t="s">
        <v>27</v>
      </c>
      <c r="J77" s="37"/>
      <c r="K77" s="53"/>
      <c r="L77" s="53"/>
      <c r="M77" s="20" t="s">
        <v>27</v>
      </c>
      <c r="N77" s="37"/>
      <c r="P77" s="37"/>
      <c r="Q77" s="20"/>
      <c r="R77" s="17"/>
    </row>
    <row r="78" spans="1:18">
      <c r="A78" s="53"/>
      <c r="B78" s="189"/>
      <c r="C78" s="55" t="s">
        <v>3</v>
      </c>
      <c r="D78" s="37"/>
      <c r="F78" s="37"/>
      <c r="G78" s="106" t="s">
        <v>132</v>
      </c>
      <c r="H78" s="17">
        <v>8</v>
      </c>
      <c r="I78" s="72" t="s">
        <v>47</v>
      </c>
      <c r="J78" s="33">
        <v>1</v>
      </c>
      <c r="K78" s="53"/>
      <c r="L78" s="53"/>
      <c r="M78" s="20" t="s">
        <v>30</v>
      </c>
      <c r="N78" s="60">
        <v>15</v>
      </c>
      <c r="P78" s="37"/>
      <c r="Q78" s="20"/>
      <c r="R78" s="37"/>
    </row>
    <row r="79" spans="1:18">
      <c r="A79" s="53"/>
      <c r="B79" s="56" t="s">
        <v>23</v>
      </c>
      <c r="C79" s="20" t="s">
        <v>1</v>
      </c>
      <c r="D79" s="17">
        <v>0</v>
      </c>
      <c r="F79" s="37"/>
      <c r="G79" s="36"/>
      <c r="H79" s="37"/>
      <c r="I79" s="29" t="s">
        <v>56</v>
      </c>
      <c r="J79" s="33">
        <v>2</v>
      </c>
      <c r="K79" s="53"/>
      <c r="L79" s="53"/>
      <c r="M79" s="16" t="s">
        <v>31</v>
      </c>
      <c r="N79" s="17">
        <v>26</v>
      </c>
      <c r="P79" s="37"/>
      <c r="Q79" s="20"/>
      <c r="R79" s="17"/>
    </row>
    <row r="80" spans="1:18">
      <c r="A80" s="53"/>
      <c r="B80" s="56" t="s">
        <v>66</v>
      </c>
      <c r="C80" s="20" t="s">
        <v>2</v>
      </c>
      <c r="D80" s="17">
        <v>3.75</v>
      </c>
      <c r="F80" s="37"/>
      <c r="G80" s="25" t="s">
        <v>13</v>
      </c>
      <c r="H80" s="21">
        <v>115</v>
      </c>
      <c r="I80" s="69" t="s">
        <v>134</v>
      </c>
      <c r="J80" s="33">
        <v>3</v>
      </c>
      <c r="K80" s="53"/>
      <c r="L80" s="53"/>
      <c r="M80" s="92" t="s">
        <v>32</v>
      </c>
      <c r="N80" s="60">
        <v>36</v>
      </c>
      <c r="P80" s="37"/>
      <c r="Q80" s="20"/>
      <c r="R80" s="37"/>
    </row>
    <row r="81" spans="1:18" ht="23.25">
      <c r="A81" s="53"/>
      <c r="B81" s="57" t="s">
        <v>116</v>
      </c>
      <c r="C81" s="55" t="s">
        <v>4</v>
      </c>
      <c r="D81" s="37"/>
      <c r="F81" s="37"/>
      <c r="G81" s="25" t="s">
        <v>14</v>
      </c>
      <c r="H81" s="17">
        <v>44</v>
      </c>
      <c r="J81" s="37"/>
      <c r="K81" s="53"/>
      <c r="L81" s="53"/>
      <c r="M81" s="107" t="s">
        <v>78</v>
      </c>
      <c r="N81" s="17">
        <v>26</v>
      </c>
      <c r="P81" s="37"/>
      <c r="R81" s="37"/>
    </row>
    <row r="82" spans="1:18" ht="21" customHeight="1">
      <c r="A82" s="53"/>
      <c r="B82" s="56" t="s">
        <v>67</v>
      </c>
      <c r="C82" s="20" t="s">
        <v>1</v>
      </c>
      <c r="D82" s="17">
        <v>1</v>
      </c>
      <c r="F82" s="37"/>
      <c r="G82" s="106" t="s">
        <v>131</v>
      </c>
      <c r="H82" s="17">
        <v>30</v>
      </c>
      <c r="I82" s="164" t="s">
        <v>42</v>
      </c>
      <c r="J82" s="165"/>
      <c r="K82" s="53"/>
      <c r="L82" s="53"/>
      <c r="M82" s="108" t="s">
        <v>5</v>
      </c>
      <c r="N82" s="109">
        <f>SUM(N78:N81)</f>
        <v>103</v>
      </c>
      <c r="P82" s="37"/>
      <c r="Q82" s="71" t="s">
        <v>79</v>
      </c>
      <c r="R82" s="37"/>
    </row>
    <row r="83" spans="1:18">
      <c r="A83" s="53"/>
      <c r="B83" s="56" t="s">
        <v>71</v>
      </c>
      <c r="C83" s="20" t="s">
        <v>2</v>
      </c>
      <c r="D83" s="17">
        <v>3</v>
      </c>
      <c r="F83" s="37"/>
      <c r="G83" s="106" t="s">
        <v>132</v>
      </c>
      <c r="H83" s="17">
        <v>41</v>
      </c>
      <c r="J83" s="21">
        <v>1.31</v>
      </c>
      <c r="K83" s="53"/>
      <c r="L83" s="53"/>
      <c r="N83" s="37"/>
      <c r="P83" s="37"/>
      <c r="Q83" s="71" t="s">
        <v>34</v>
      </c>
      <c r="R83" s="17">
        <v>108</v>
      </c>
    </row>
    <row r="84" spans="1:18">
      <c r="A84" s="53"/>
      <c r="B84" s="110" t="s">
        <v>72</v>
      </c>
      <c r="C84" s="194" t="s">
        <v>73</v>
      </c>
      <c r="D84" s="195"/>
      <c r="F84" s="37"/>
      <c r="G84" s="197" t="s">
        <v>74</v>
      </c>
      <c r="H84" s="198"/>
      <c r="J84" s="37"/>
      <c r="K84" s="53"/>
      <c r="L84" s="53"/>
      <c r="M84" s="16" t="s">
        <v>33</v>
      </c>
      <c r="N84" s="37"/>
      <c r="P84" s="37"/>
      <c r="Q84" s="111" t="s">
        <v>35</v>
      </c>
      <c r="R84" s="17">
        <v>11</v>
      </c>
    </row>
    <row r="85" spans="1:18" ht="18.75" customHeight="1">
      <c r="A85" s="53"/>
      <c r="B85" s="56" t="s">
        <v>68</v>
      </c>
      <c r="C85" s="196"/>
      <c r="D85" s="195"/>
      <c r="F85" s="37"/>
      <c r="G85" s="112" t="s">
        <v>75</v>
      </c>
      <c r="H85" s="30">
        <v>37</v>
      </c>
      <c r="I85" s="52" t="s">
        <v>121</v>
      </c>
      <c r="J85" s="37">
        <v>0</v>
      </c>
      <c r="K85" s="53"/>
      <c r="L85" s="53"/>
      <c r="N85" s="59">
        <f>N76-N82</f>
        <v>564.15000000000009</v>
      </c>
      <c r="P85" s="37"/>
      <c r="R85" s="37"/>
    </row>
    <row r="86" spans="1:18" ht="16.5" customHeight="1">
      <c r="A86" s="53"/>
      <c r="B86" s="56"/>
      <c r="C86" s="113"/>
      <c r="D86" s="114"/>
      <c r="F86" s="37"/>
      <c r="G86" s="112" t="s">
        <v>139</v>
      </c>
      <c r="H86" s="30">
        <v>46</v>
      </c>
      <c r="I86" s="52"/>
      <c r="J86" s="37"/>
      <c r="K86" s="53"/>
      <c r="L86" s="53"/>
      <c r="N86" s="59"/>
      <c r="P86" s="37"/>
      <c r="R86" s="37"/>
    </row>
    <row r="87" spans="1:18">
      <c r="A87" s="53"/>
      <c r="B87" s="232" t="s">
        <v>69</v>
      </c>
      <c r="C87" s="52" t="s">
        <v>2</v>
      </c>
      <c r="D87" s="17">
        <v>13</v>
      </c>
      <c r="F87" s="37"/>
      <c r="G87" s="169" t="s">
        <v>15</v>
      </c>
      <c r="H87" s="170"/>
      <c r="I87" s="52"/>
      <c r="J87" s="17"/>
      <c r="K87" s="53"/>
      <c r="L87" s="53"/>
      <c r="N87" s="37"/>
      <c r="P87" s="37"/>
      <c r="Q87" s="52" t="s">
        <v>36</v>
      </c>
      <c r="R87" s="17"/>
    </row>
    <row r="88" spans="1:18">
      <c r="A88" s="53"/>
      <c r="B88" s="233"/>
      <c r="C88" s="69"/>
      <c r="D88" s="37"/>
      <c r="F88" s="37"/>
      <c r="G88" s="32" t="s">
        <v>37</v>
      </c>
      <c r="H88" s="30">
        <v>5</v>
      </c>
      <c r="I88" s="115" t="s">
        <v>123</v>
      </c>
      <c r="J88" s="17">
        <v>5</v>
      </c>
      <c r="K88" s="53"/>
      <c r="L88" s="53"/>
      <c r="N88" s="37"/>
      <c r="P88" s="37"/>
      <c r="Q88" s="52" t="s">
        <v>80</v>
      </c>
      <c r="R88" s="37">
        <v>2</v>
      </c>
    </row>
    <row r="89" spans="1:18">
      <c r="A89" s="53"/>
      <c r="B89" s="56" t="s">
        <v>70</v>
      </c>
      <c r="C89" s="116" t="s">
        <v>49</v>
      </c>
      <c r="D89" s="21">
        <f>D76+D77+D79+D80+D82+D83+D87</f>
        <v>27.75</v>
      </c>
      <c r="F89" s="37"/>
      <c r="G89" s="83" t="s">
        <v>38</v>
      </c>
      <c r="H89" s="30">
        <v>42</v>
      </c>
      <c r="J89" s="37"/>
      <c r="K89" s="53"/>
      <c r="L89" s="37"/>
      <c r="N89" s="37"/>
      <c r="P89" s="37"/>
      <c r="R89" s="37"/>
    </row>
    <row r="90" spans="1:18">
      <c r="A90" s="53"/>
      <c r="B90" s="102"/>
      <c r="D90" s="37"/>
      <c r="F90" s="37"/>
      <c r="G90" s="227" t="s">
        <v>76</v>
      </c>
      <c r="H90" s="228"/>
      <c r="I90" s="48"/>
      <c r="J90" s="37"/>
      <c r="K90" s="37"/>
      <c r="L90" s="37"/>
      <c r="N90" s="37"/>
      <c r="P90" s="37"/>
      <c r="R90" s="37"/>
    </row>
    <row r="91" spans="1:18">
      <c r="A91" s="53"/>
      <c r="B91" s="37"/>
      <c r="C91" s="117" t="s">
        <v>123</v>
      </c>
      <c r="D91" s="37">
        <v>0.75</v>
      </c>
      <c r="F91" s="37"/>
      <c r="G91" s="72" t="s">
        <v>77</v>
      </c>
      <c r="H91" s="30">
        <v>32</v>
      </c>
      <c r="I91" s="48"/>
      <c r="J91" s="37"/>
      <c r="K91" s="37"/>
      <c r="L91" s="37"/>
      <c r="N91" s="37"/>
      <c r="P91" s="37"/>
      <c r="Q91" s="48"/>
      <c r="R91" s="37"/>
    </row>
    <row r="92" spans="1:18">
      <c r="A92" s="53"/>
      <c r="B92" s="53"/>
      <c r="C92" s="48"/>
      <c r="D92" s="37"/>
      <c r="G92" s="85" t="s">
        <v>39</v>
      </c>
      <c r="H92" s="37"/>
      <c r="I92" s="48"/>
      <c r="J92" s="37"/>
      <c r="K92" s="37"/>
      <c r="L92" s="37"/>
      <c r="N92" s="37"/>
      <c r="P92" s="37"/>
      <c r="Q92" s="48"/>
      <c r="R92" s="37"/>
    </row>
    <row r="93" spans="1:18">
      <c r="A93" s="53"/>
      <c r="B93" s="53"/>
      <c r="C93" s="48"/>
      <c r="D93" s="37"/>
      <c r="G93" s="87" t="s">
        <v>41</v>
      </c>
      <c r="H93" s="118">
        <v>0</v>
      </c>
      <c r="I93" s="48"/>
      <c r="J93" s="37"/>
      <c r="K93" s="37"/>
      <c r="L93" s="37"/>
      <c r="N93" s="37"/>
      <c r="P93" s="37"/>
      <c r="Q93" s="48"/>
      <c r="R93" s="37"/>
    </row>
    <row r="94" spans="1:18">
      <c r="A94" s="65"/>
      <c r="B94" s="65"/>
      <c r="C94" s="88"/>
      <c r="D94" s="64"/>
      <c r="E94" s="88"/>
      <c r="F94" s="88"/>
      <c r="G94" s="89" t="s">
        <v>40</v>
      </c>
      <c r="H94" s="119">
        <v>0</v>
      </c>
      <c r="I94" s="88"/>
      <c r="J94" s="64"/>
      <c r="K94" s="64"/>
      <c r="L94" s="64"/>
      <c r="M94" s="88"/>
      <c r="N94" s="64"/>
      <c r="O94" s="88"/>
      <c r="P94" s="64"/>
      <c r="Q94" s="88"/>
      <c r="R94" s="64"/>
    </row>
    <row r="95" spans="1:18">
      <c r="A95" s="62">
        <v>7</v>
      </c>
      <c r="B95" s="224" t="s">
        <v>81</v>
      </c>
      <c r="C95" s="49" t="s">
        <v>0</v>
      </c>
      <c r="D95" s="15"/>
      <c r="E95" s="9" t="s">
        <v>10</v>
      </c>
      <c r="F95" s="8">
        <v>1</v>
      </c>
      <c r="G95" s="11" t="s">
        <v>12</v>
      </c>
      <c r="H95" s="15"/>
      <c r="I95" s="155" t="s">
        <v>26</v>
      </c>
      <c r="J95" s="156"/>
      <c r="K95" s="15"/>
      <c r="L95" s="15"/>
      <c r="M95" s="63"/>
      <c r="N95" s="15"/>
      <c r="O95" s="63"/>
      <c r="P95" s="15"/>
      <c r="Q95" s="63"/>
      <c r="R95" s="15"/>
    </row>
    <row r="96" spans="1:18">
      <c r="A96" s="53"/>
      <c r="B96" s="188"/>
      <c r="C96" s="20" t="s">
        <v>1</v>
      </c>
      <c r="D96" s="17">
        <v>4.2</v>
      </c>
      <c r="E96" s="18" t="s">
        <v>43</v>
      </c>
      <c r="F96" s="17">
        <v>3</v>
      </c>
      <c r="G96" s="52" t="s">
        <v>132</v>
      </c>
      <c r="H96" s="21">
        <v>31</v>
      </c>
      <c r="J96" s="21">
        <v>73</v>
      </c>
      <c r="K96" s="22">
        <v>1781.9</v>
      </c>
      <c r="L96" s="17">
        <v>414.3</v>
      </c>
      <c r="N96" s="23">
        <f>K96-P97-R97</f>
        <v>1417.9</v>
      </c>
      <c r="P96" s="37"/>
      <c r="R96" s="37"/>
    </row>
    <row r="97" spans="1:18">
      <c r="A97" s="53"/>
      <c r="B97" s="188"/>
      <c r="C97" s="20" t="s">
        <v>2</v>
      </c>
      <c r="D97" s="120">
        <v>22.25</v>
      </c>
      <c r="E97" s="36"/>
      <c r="F97" s="37"/>
      <c r="G97" s="1" t="s">
        <v>13</v>
      </c>
      <c r="H97" s="37"/>
      <c r="I97" s="16" t="s">
        <v>27</v>
      </c>
      <c r="J97" s="37"/>
      <c r="K97" s="53"/>
      <c r="L97" s="53"/>
      <c r="M97" s="52" t="s">
        <v>27</v>
      </c>
      <c r="N97" s="37"/>
      <c r="O97" s="69" t="s">
        <v>64</v>
      </c>
      <c r="P97" s="37">
        <v>35</v>
      </c>
      <c r="Q97" s="52" t="s">
        <v>34</v>
      </c>
      <c r="R97" s="17">
        <v>329</v>
      </c>
    </row>
    <row r="98" spans="1:18">
      <c r="A98" s="53"/>
      <c r="B98" s="188"/>
      <c r="C98" s="55" t="s">
        <v>3</v>
      </c>
      <c r="D98" s="37"/>
      <c r="E98" s="36"/>
      <c r="F98" s="37"/>
      <c r="G98" s="52" t="s">
        <v>132</v>
      </c>
      <c r="H98" s="17">
        <v>199</v>
      </c>
      <c r="I98" s="72" t="s">
        <v>56</v>
      </c>
      <c r="J98" s="33">
        <v>1</v>
      </c>
      <c r="K98" s="53"/>
      <c r="L98" s="53"/>
      <c r="M98" s="20" t="s">
        <v>30</v>
      </c>
      <c r="N98" s="37">
        <v>30</v>
      </c>
      <c r="P98" s="37"/>
      <c r="Q98" s="52" t="s">
        <v>35</v>
      </c>
      <c r="R98" s="17">
        <v>44</v>
      </c>
    </row>
    <row r="99" spans="1:18">
      <c r="A99" s="53"/>
      <c r="B99" s="121" t="s">
        <v>86</v>
      </c>
      <c r="C99" s="20" t="s">
        <v>1</v>
      </c>
      <c r="D99" s="17">
        <v>0</v>
      </c>
      <c r="E99" s="36"/>
      <c r="F99" s="37"/>
      <c r="G99" s="197" t="s">
        <v>74</v>
      </c>
      <c r="H99" s="198"/>
      <c r="I99" s="29" t="s">
        <v>137</v>
      </c>
      <c r="J99" s="33">
        <v>1</v>
      </c>
      <c r="K99" s="22"/>
      <c r="L99" s="6"/>
      <c r="M99" s="16" t="s">
        <v>31</v>
      </c>
      <c r="N99" s="122">
        <v>26</v>
      </c>
      <c r="O99" s="69"/>
      <c r="P99" s="17"/>
      <c r="Q99" s="20"/>
      <c r="R99" s="17"/>
    </row>
    <row r="100" spans="1:18">
      <c r="A100" s="53"/>
      <c r="B100" s="56" t="s">
        <v>82</v>
      </c>
      <c r="C100" s="20" t="s">
        <v>2</v>
      </c>
      <c r="D100" s="17">
        <v>4</v>
      </c>
      <c r="E100" s="36"/>
      <c r="F100" s="37"/>
      <c r="G100" s="69" t="s">
        <v>75</v>
      </c>
      <c r="H100" s="30">
        <v>32</v>
      </c>
      <c r="I100" s="69" t="s">
        <v>120</v>
      </c>
      <c r="J100" s="37">
        <v>0</v>
      </c>
      <c r="K100" s="53"/>
      <c r="L100" s="53"/>
      <c r="M100" s="92" t="s">
        <v>32</v>
      </c>
      <c r="N100" s="17">
        <v>72</v>
      </c>
      <c r="P100" s="37"/>
      <c r="Q100" s="20"/>
      <c r="R100" s="17"/>
    </row>
    <row r="101" spans="1:18" ht="22.5" customHeight="1">
      <c r="A101" s="53"/>
      <c r="B101" s="123" t="s">
        <v>83</v>
      </c>
      <c r="C101" s="55" t="s">
        <v>4</v>
      </c>
      <c r="D101" s="37"/>
      <c r="E101" s="36"/>
      <c r="F101" s="37"/>
      <c r="G101" s="69" t="s">
        <v>139</v>
      </c>
      <c r="H101" s="30">
        <v>41.65</v>
      </c>
      <c r="I101" s="164" t="s">
        <v>42</v>
      </c>
      <c r="J101" s="165"/>
      <c r="K101" s="53"/>
      <c r="L101" s="53"/>
      <c r="M101" s="107" t="s">
        <v>78</v>
      </c>
      <c r="N101" s="37">
        <v>26</v>
      </c>
      <c r="P101" s="37"/>
      <c r="Q101" s="20"/>
      <c r="R101" s="37"/>
    </row>
    <row r="102" spans="1:18" ht="13.5" customHeight="1">
      <c r="A102" s="53"/>
      <c r="B102" s="123" t="s">
        <v>84</v>
      </c>
      <c r="C102" s="20" t="s">
        <v>1</v>
      </c>
      <c r="D102" s="17">
        <v>1</v>
      </c>
      <c r="E102" s="36"/>
      <c r="F102" s="37"/>
      <c r="G102" s="169" t="s">
        <v>15</v>
      </c>
      <c r="H102" s="170"/>
      <c r="J102" s="21">
        <v>0</v>
      </c>
      <c r="K102" s="53"/>
      <c r="L102" s="53"/>
      <c r="M102" s="74" t="s">
        <v>5</v>
      </c>
      <c r="N102" s="21">
        <f>SUM(N98:N101)</f>
        <v>154</v>
      </c>
      <c r="P102" s="37"/>
      <c r="Q102" s="20" t="s">
        <v>36</v>
      </c>
      <c r="R102" s="17">
        <v>5</v>
      </c>
    </row>
    <row r="103" spans="1:18">
      <c r="A103" s="53"/>
      <c r="B103" s="175" t="s">
        <v>117</v>
      </c>
      <c r="C103" s="20" t="s">
        <v>2</v>
      </c>
      <c r="D103" s="17">
        <v>5</v>
      </c>
      <c r="E103" s="36"/>
      <c r="F103" s="37"/>
      <c r="G103" s="32" t="s">
        <v>37</v>
      </c>
      <c r="H103" s="30">
        <v>9</v>
      </c>
      <c r="J103" s="37"/>
      <c r="K103" s="53"/>
      <c r="L103" s="53"/>
      <c r="M103" s="124"/>
      <c r="N103" s="8"/>
      <c r="P103" s="37"/>
      <c r="R103" s="37"/>
    </row>
    <row r="104" spans="1:18">
      <c r="A104" s="53"/>
      <c r="B104" s="176"/>
      <c r="C104" s="97" t="s">
        <v>49</v>
      </c>
      <c r="D104" s="125"/>
      <c r="E104" s="36"/>
      <c r="F104" s="37"/>
      <c r="G104" s="83" t="s">
        <v>38</v>
      </c>
      <c r="H104" s="126">
        <v>81</v>
      </c>
      <c r="I104" s="115" t="s">
        <v>126</v>
      </c>
      <c r="J104" s="17">
        <v>1</v>
      </c>
      <c r="K104" s="53"/>
      <c r="L104" s="53"/>
      <c r="M104" s="16" t="s">
        <v>33</v>
      </c>
      <c r="N104" s="17"/>
      <c r="P104" s="37"/>
      <c r="R104" s="37"/>
    </row>
    <row r="105" spans="1:18">
      <c r="A105" s="53"/>
      <c r="B105" s="175" t="s">
        <v>85</v>
      </c>
      <c r="D105" s="127">
        <f>D96+D97+D99+D100+D102+D103</f>
        <v>36.450000000000003</v>
      </c>
      <c r="E105" s="36"/>
      <c r="F105" s="37"/>
      <c r="H105" s="37"/>
      <c r="J105" s="37"/>
      <c r="K105" s="53"/>
      <c r="L105" s="53"/>
      <c r="M105" s="97"/>
      <c r="N105" s="23">
        <f>N96-N102</f>
        <v>1263.9000000000001</v>
      </c>
      <c r="P105" s="37"/>
      <c r="R105" s="37"/>
    </row>
    <row r="106" spans="1:18">
      <c r="A106" s="53"/>
      <c r="B106" s="176"/>
      <c r="C106" s="229" t="s">
        <v>124</v>
      </c>
      <c r="D106" s="33"/>
      <c r="E106" s="36"/>
      <c r="F106" s="37"/>
      <c r="H106" s="37"/>
      <c r="J106" s="37"/>
      <c r="K106" s="53"/>
      <c r="L106" s="53"/>
      <c r="M106" s="36"/>
      <c r="N106" s="37"/>
      <c r="P106" s="37"/>
      <c r="R106" s="37"/>
    </row>
    <row r="107" spans="1:18">
      <c r="A107" s="53"/>
      <c r="B107" s="93" t="s">
        <v>24</v>
      </c>
      <c r="C107" s="229"/>
      <c r="D107" s="37">
        <v>1</v>
      </c>
      <c r="E107" s="48"/>
      <c r="F107" s="37"/>
      <c r="H107" s="37"/>
      <c r="J107" s="37"/>
      <c r="K107" s="53"/>
      <c r="L107" s="53"/>
      <c r="M107" s="16"/>
      <c r="N107" s="37"/>
      <c r="P107" s="37"/>
      <c r="R107" s="37"/>
    </row>
    <row r="108" spans="1:18" ht="12" customHeight="1">
      <c r="A108" s="53"/>
      <c r="B108" s="225" t="s">
        <v>87</v>
      </c>
      <c r="C108" s="230"/>
      <c r="D108" s="37"/>
      <c r="E108" s="48"/>
      <c r="F108" s="37"/>
      <c r="H108" s="37"/>
      <c r="J108" s="37"/>
      <c r="K108" s="53"/>
      <c r="L108" s="53"/>
      <c r="N108" s="23"/>
      <c r="P108" s="37"/>
      <c r="R108" s="37"/>
    </row>
    <row r="109" spans="1:18">
      <c r="A109" s="65"/>
      <c r="B109" s="226"/>
      <c r="C109" s="231"/>
      <c r="D109" s="64"/>
      <c r="E109" s="88"/>
      <c r="F109" s="88"/>
      <c r="G109" s="91"/>
      <c r="H109" s="64"/>
      <c r="I109" s="88"/>
      <c r="J109" s="64"/>
      <c r="K109" s="88"/>
      <c r="L109" s="65"/>
      <c r="M109" s="88"/>
      <c r="N109" s="64"/>
      <c r="O109" s="88"/>
      <c r="P109" s="64"/>
      <c r="Q109" s="88"/>
      <c r="R109" s="64"/>
    </row>
    <row r="110" spans="1:18">
      <c r="A110" s="62">
        <v>8</v>
      </c>
      <c r="B110" s="166" t="s">
        <v>88</v>
      </c>
      <c r="C110" s="128" t="s">
        <v>1</v>
      </c>
      <c r="D110" s="8">
        <v>0.5</v>
      </c>
      <c r="E110" s="128" t="s">
        <v>10</v>
      </c>
      <c r="F110" s="8">
        <v>1</v>
      </c>
      <c r="G110" s="63"/>
      <c r="H110" s="15"/>
      <c r="I110" s="155" t="s">
        <v>26</v>
      </c>
      <c r="J110" s="156"/>
      <c r="K110" s="62"/>
      <c r="L110" s="62"/>
      <c r="M110" s="63"/>
      <c r="N110" s="15"/>
      <c r="O110" s="63"/>
      <c r="P110" s="15"/>
      <c r="Q110" s="63"/>
      <c r="R110" s="15"/>
    </row>
    <row r="111" spans="1:18">
      <c r="A111" s="53"/>
      <c r="B111" s="188"/>
      <c r="C111" s="52" t="s">
        <v>2</v>
      </c>
      <c r="D111" s="17">
        <v>1</v>
      </c>
      <c r="E111" s="48"/>
      <c r="F111" s="37"/>
      <c r="H111" s="37"/>
      <c r="J111" s="21">
        <v>2</v>
      </c>
      <c r="K111" s="6">
        <v>86</v>
      </c>
      <c r="L111" s="53">
        <v>0</v>
      </c>
      <c r="N111" s="37"/>
      <c r="P111" s="37"/>
      <c r="R111" s="37"/>
    </row>
    <row r="112" spans="1:18" ht="21" customHeight="1">
      <c r="A112" s="53"/>
      <c r="B112" s="188"/>
      <c r="C112" s="116" t="s">
        <v>49</v>
      </c>
      <c r="D112" s="21">
        <f>D110+D111</f>
        <v>1.5</v>
      </c>
      <c r="E112" s="48"/>
      <c r="F112" s="37"/>
      <c r="H112" s="37"/>
      <c r="I112" s="164" t="s">
        <v>42</v>
      </c>
      <c r="J112" s="165"/>
      <c r="K112" s="53"/>
      <c r="L112" s="53"/>
      <c r="N112" s="37"/>
      <c r="P112" s="37"/>
      <c r="R112" s="37"/>
    </row>
    <row r="113" spans="1:18">
      <c r="A113" s="53"/>
      <c r="B113" s="53"/>
      <c r="D113" s="37"/>
      <c r="E113" s="48"/>
      <c r="F113" s="37"/>
      <c r="H113" s="37"/>
      <c r="J113" s="21">
        <v>3.44</v>
      </c>
      <c r="K113" s="53"/>
      <c r="L113" s="53"/>
      <c r="N113" s="37"/>
      <c r="P113" s="37"/>
      <c r="R113" s="37"/>
    </row>
    <row r="114" spans="1:18">
      <c r="A114" s="62">
        <v>9</v>
      </c>
      <c r="B114" s="166" t="s">
        <v>89</v>
      </c>
      <c r="C114" s="128" t="s">
        <v>90</v>
      </c>
      <c r="D114" s="8">
        <v>2.5</v>
      </c>
      <c r="E114" s="128" t="s">
        <v>10</v>
      </c>
      <c r="F114" s="8">
        <v>1</v>
      </c>
      <c r="G114" s="63"/>
      <c r="H114" s="15"/>
      <c r="I114" s="155" t="s">
        <v>26</v>
      </c>
      <c r="J114" s="156"/>
      <c r="K114" s="62"/>
      <c r="L114" s="62"/>
      <c r="M114" s="63"/>
      <c r="N114" s="15"/>
      <c r="O114" s="63"/>
      <c r="P114" s="15"/>
      <c r="Q114" s="63"/>
      <c r="R114" s="15"/>
    </row>
    <row r="115" spans="1:18">
      <c r="A115" s="53"/>
      <c r="B115" s="188"/>
      <c r="C115" s="107" t="s">
        <v>91</v>
      </c>
      <c r="D115" s="17">
        <v>2</v>
      </c>
      <c r="E115" s="48"/>
      <c r="F115" s="37"/>
      <c r="G115" s="18" t="s">
        <v>76</v>
      </c>
      <c r="H115" s="37"/>
      <c r="I115" s="48"/>
      <c r="J115" s="21">
        <v>6</v>
      </c>
      <c r="K115" s="6">
        <v>194.09</v>
      </c>
      <c r="L115" s="6">
        <v>40.1</v>
      </c>
      <c r="M115" s="18" t="s">
        <v>33</v>
      </c>
      <c r="N115" s="37"/>
      <c r="O115" s="72" t="s">
        <v>92</v>
      </c>
      <c r="P115" s="33">
        <v>182.59</v>
      </c>
      <c r="Q115" s="48"/>
      <c r="R115" s="37"/>
    </row>
    <row r="116" spans="1:18" ht="23.25" customHeight="1">
      <c r="A116" s="53"/>
      <c r="B116" s="188"/>
      <c r="D116" s="37"/>
      <c r="E116" s="48"/>
      <c r="F116" s="37"/>
      <c r="G116" s="1" t="s">
        <v>77</v>
      </c>
      <c r="H116" s="37">
        <v>17</v>
      </c>
      <c r="I116" s="101" t="s">
        <v>42</v>
      </c>
      <c r="J116" s="129">
        <v>2.12</v>
      </c>
      <c r="K116" s="53"/>
      <c r="L116" s="53"/>
      <c r="N116" s="21">
        <v>11.5</v>
      </c>
      <c r="P116" s="37"/>
      <c r="R116" s="37"/>
    </row>
    <row r="117" spans="1:18" ht="21.75" customHeight="1">
      <c r="A117" s="53"/>
      <c r="B117" s="189"/>
      <c r="C117" s="130" t="s">
        <v>49</v>
      </c>
      <c r="D117" s="59">
        <f>D114+D115</f>
        <v>4.5</v>
      </c>
      <c r="E117" s="48"/>
      <c r="F117" s="37"/>
      <c r="H117" s="37"/>
      <c r="I117" s="96" t="s">
        <v>118</v>
      </c>
      <c r="J117" s="21">
        <v>0</v>
      </c>
      <c r="K117" s="53"/>
      <c r="L117" s="53"/>
      <c r="N117" s="37"/>
      <c r="P117" s="37"/>
      <c r="R117" s="37"/>
    </row>
    <row r="118" spans="1:18">
      <c r="A118" s="62">
        <v>10</v>
      </c>
      <c r="B118" s="166" t="s">
        <v>93</v>
      </c>
      <c r="C118" s="128" t="s">
        <v>90</v>
      </c>
      <c r="D118" s="8">
        <v>3</v>
      </c>
      <c r="E118" s="9" t="s">
        <v>10</v>
      </c>
      <c r="F118" s="8">
        <v>1</v>
      </c>
      <c r="G118" s="63"/>
      <c r="H118" s="15"/>
      <c r="I118" s="199" t="s">
        <v>94</v>
      </c>
      <c r="J118" s="200"/>
      <c r="K118" s="62"/>
      <c r="L118" s="62"/>
      <c r="M118" s="63"/>
      <c r="N118" s="15"/>
      <c r="O118" s="63"/>
      <c r="P118" s="15"/>
      <c r="Q118" s="63"/>
      <c r="R118" s="15"/>
    </row>
    <row r="119" spans="1:18">
      <c r="A119" s="53"/>
      <c r="B119" s="188"/>
      <c r="C119" s="107" t="s">
        <v>2</v>
      </c>
      <c r="D119" s="17">
        <v>2.25</v>
      </c>
      <c r="E119" s="18" t="s">
        <v>43</v>
      </c>
      <c r="F119" s="17">
        <v>1</v>
      </c>
      <c r="H119" s="37"/>
      <c r="I119" s="201"/>
      <c r="J119" s="202"/>
      <c r="K119" s="6">
        <v>295</v>
      </c>
      <c r="L119" s="53">
        <v>0</v>
      </c>
      <c r="N119" s="37"/>
      <c r="P119" s="37"/>
      <c r="R119" s="37"/>
    </row>
    <row r="120" spans="1:18">
      <c r="A120" s="53"/>
      <c r="B120" s="188"/>
      <c r="D120" s="37"/>
      <c r="E120" s="48"/>
      <c r="F120" s="37"/>
      <c r="H120" s="37"/>
      <c r="I120" s="172" t="s">
        <v>26</v>
      </c>
      <c r="J120" s="203"/>
      <c r="K120" s="53"/>
      <c r="L120" s="53"/>
      <c r="N120" s="37"/>
      <c r="P120" s="37"/>
      <c r="R120" s="37"/>
    </row>
    <row r="121" spans="1:18">
      <c r="A121" s="53"/>
      <c r="B121" s="53"/>
      <c r="C121" s="116" t="s">
        <v>49</v>
      </c>
      <c r="D121" s="21">
        <f>D118+D119</f>
        <v>5.25</v>
      </c>
      <c r="E121" s="48"/>
      <c r="F121" s="37"/>
      <c r="H121" s="37"/>
      <c r="J121" s="21">
        <v>16</v>
      </c>
      <c r="K121" s="53"/>
      <c r="L121" s="53"/>
      <c r="N121" s="37"/>
      <c r="P121" s="37"/>
      <c r="R121" s="37"/>
    </row>
    <row r="122" spans="1:18" ht="21" customHeight="1">
      <c r="A122" s="53"/>
      <c r="B122" s="53"/>
      <c r="D122" s="37"/>
      <c r="E122" s="168"/>
      <c r="F122" s="37"/>
      <c r="H122" s="37"/>
      <c r="I122" s="164" t="s">
        <v>42</v>
      </c>
      <c r="J122" s="165"/>
      <c r="K122" s="53"/>
      <c r="L122" s="53"/>
      <c r="N122" s="37"/>
      <c r="P122" s="37"/>
      <c r="R122" s="37"/>
    </row>
    <row r="123" spans="1:18">
      <c r="A123" s="53"/>
      <c r="B123" s="53"/>
      <c r="D123" s="37"/>
      <c r="E123" s="168"/>
      <c r="F123" s="37"/>
      <c r="H123" s="37"/>
      <c r="J123" s="21">
        <v>0</v>
      </c>
      <c r="K123" s="53"/>
      <c r="L123" s="53"/>
      <c r="N123" s="37"/>
      <c r="P123" s="37"/>
      <c r="R123" s="37"/>
    </row>
    <row r="124" spans="1:18">
      <c r="A124" s="53"/>
      <c r="B124" s="53"/>
      <c r="D124" s="37"/>
      <c r="E124" s="48"/>
      <c r="F124" s="37"/>
      <c r="H124" s="37"/>
      <c r="I124" s="204" t="s">
        <v>95</v>
      </c>
      <c r="J124" s="205"/>
      <c r="K124" s="62"/>
      <c r="L124" s="62"/>
      <c r="N124" s="37"/>
      <c r="P124" s="37"/>
      <c r="R124" s="37"/>
    </row>
    <row r="125" spans="1:18">
      <c r="A125" s="53"/>
      <c r="B125" s="53"/>
      <c r="D125" s="37"/>
      <c r="E125" s="48"/>
      <c r="F125" s="37"/>
      <c r="H125" s="37"/>
      <c r="I125" s="206"/>
      <c r="J125" s="207"/>
      <c r="K125" s="6">
        <v>105</v>
      </c>
      <c r="L125" s="53">
        <v>0</v>
      </c>
      <c r="N125" s="37"/>
      <c r="P125" s="37"/>
      <c r="R125" s="37"/>
    </row>
    <row r="126" spans="1:18">
      <c r="A126" s="53"/>
      <c r="B126" s="53"/>
      <c r="D126" s="37"/>
      <c r="E126" s="48"/>
      <c r="F126" s="37"/>
      <c r="H126" s="37"/>
      <c r="I126" s="172" t="s">
        <v>26</v>
      </c>
      <c r="J126" s="203"/>
      <c r="K126" s="53"/>
      <c r="L126" s="53"/>
      <c r="N126" s="37"/>
      <c r="P126" s="37"/>
      <c r="R126" s="37"/>
    </row>
    <row r="127" spans="1:18">
      <c r="A127" s="53"/>
      <c r="B127" s="53"/>
      <c r="D127" s="37"/>
      <c r="E127" s="48"/>
      <c r="F127" s="37"/>
      <c r="H127" s="37"/>
      <c r="J127" s="21">
        <v>3</v>
      </c>
      <c r="K127" s="53"/>
      <c r="L127" s="53"/>
      <c r="N127" s="37"/>
      <c r="P127" s="37"/>
      <c r="R127" s="37"/>
    </row>
    <row r="128" spans="1:18">
      <c r="A128" s="53"/>
      <c r="B128" s="53"/>
      <c r="D128" s="37"/>
      <c r="E128" s="48"/>
      <c r="F128" s="37"/>
      <c r="H128" s="37"/>
      <c r="I128" s="16" t="s">
        <v>27</v>
      </c>
      <c r="J128" s="37"/>
      <c r="K128" s="53"/>
      <c r="L128" s="53"/>
      <c r="N128" s="37"/>
      <c r="P128" s="37"/>
      <c r="R128" s="37"/>
    </row>
    <row r="129" spans="1:18">
      <c r="A129" s="53"/>
      <c r="B129" s="53"/>
      <c r="D129" s="37"/>
      <c r="E129" s="48"/>
      <c r="F129" s="37"/>
      <c r="H129" s="37"/>
      <c r="I129" s="72" t="s">
        <v>28</v>
      </c>
      <c r="J129" s="33">
        <v>1</v>
      </c>
      <c r="K129" s="53"/>
      <c r="L129" s="53"/>
      <c r="N129" s="37"/>
      <c r="P129" s="37"/>
      <c r="R129" s="37"/>
    </row>
    <row r="130" spans="1:18" ht="20.25" customHeight="1">
      <c r="A130" s="53"/>
      <c r="B130" s="53"/>
      <c r="D130" s="37"/>
      <c r="E130" s="48"/>
      <c r="F130" s="37"/>
      <c r="H130" s="37"/>
      <c r="I130" s="164" t="s">
        <v>42</v>
      </c>
      <c r="J130" s="165"/>
      <c r="K130" s="53"/>
      <c r="L130" s="53"/>
      <c r="N130" s="37"/>
      <c r="P130" s="37"/>
      <c r="R130" s="37"/>
    </row>
    <row r="131" spans="1:18" ht="14.25" customHeight="1">
      <c r="A131" s="53"/>
      <c r="B131" s="53"/>
      <c r="D131" s="37"/>
      <c r="E131" s="48"/>
      <c r="F131" s="37"/>
      <c r="H131" s="37"/>
      <c r="I131" s="131"/>
      <c r="J131" s="132">
        <v>0</v>
      </c>
      <c r="K131" s="53"/>
      <c r="L131" s="53"/>
      <c r="N131" s="37"/>
      <c r="P131" s="37"/>
      <c r="R131" s="37"/>
    </row>
    <row r="132" spans="1:18" ht="12" customHeight="1">
      <c r="A132" s="65"/>
      <c r="B132" s="65"/>
      <c r="C132" s="88"/>
      <c r="D132" s="64"/>
      <c r="E132" s="88"/>
      <c r="F132" s="64"/>
      <c r="G132" s="88"/>
      <c r="H132" s="64"/>
      <c r="I132" s="133" t="s">
        <v>127</v>
      </c>
      <c r="J132" s="134">
        <v>1</v>
      </c>
      <c r="K132" s="65"/>
      <c r="L132" s="65"/>
      <c r="M132" s="88"/>
      <c r="N132" s="64"/>
      <c r="O132" s="88"/>
      <c r="P132" s="64"/>
      <c r="Q132" s="88"/>
      <c r="R132" s="64"/>
    </row>
    <row r="133" spans="1:18">
      <c r="A133" s="14"/>
      <c r="B133" s="15"/>
      <c r="C133" s="208" t="s">
        <v>104</v>
      </c>
      <c r="D133" s="209"/>
      <c r="E133" s="128" t="s">
        <v>10</v>
      </c>
      <c r="F133" s="8">
        <f>F7+F20+F34+F63+F76+F95+F110+F114+F118</f>
        <v>9</v>
      </c>
      <c r="G133" s="135" t="s">
        <v>12</v>
      </c>
      <c r="H133" s="12">
        <f>H7+H20+H34+H48+H62+H75+H96</f>
        <v>167</v>
      </c>
      <c r="I133" s="159" t="s">
        <v>26</v>
      </c>
      <c r="J133" s="156"/>
      <c r="K133" s="210" t="s">
        <v>103</v>
      </c>
      <c r="L133" s="62"/>
      <c r="M133" s="212" t="s">
        <v>104</v>
      </c>
      <c r="N133" s="213"/>
      <c r="O133" s="50" t="s">
        <v>106</v>
      </c>
      <c r="P133" s="136">
        <f>P35+P36+P50+P51+P63+P76+P97</f>
        <v>461.09999999999997</v>
      </c>
      <c r="Q133" s="63"/>
      <c r="R133" s="15"/>
    </row>
    <row r="134" spans="1:18">
      <c r="A134" s="36"/>
      <c r="B134" s="217" t="s">
        <v>96</v>
      </c>
      <c r="C134" s="20" t="s">
        <v>10</v>
      </c>
      <c r="D134" s="26">
        <f>D49</f>
        <v>1</v>
      </c>
      <c r="E134" s="16" t="s">
        <v>43</v>
      </c>
      <c r="F134" s="17">
        <f>F8+F21+F35+F48+F77+F96+F119</f>
        <v>15</v>
      </c>
      <c r="G134" s="16" t="s">
        <v>14</v>
      </c>
      <c r="H134" s="17">
        <f>H7+H20+H35+H49+H63+H76</f>
        <v>119</v>
      </c>
      <c r="I134" s="48"/>
      <c r="J134" s="59">
        <f>J8+J21+J31+J35+J49+J63+J76+J96+J111+J115+J121+J127</f>
        <v>355</v>
      </c>
      <c r="K134" s="211"/>
      <c r="L134" s="53"/>
      <c r="M134" s="48"/>
      <c r="N134" s="23">
        <f>N8+N21+N35+N49+N63+N76+N96+N116</f>
        <v>6605.91</v>
      </c>
      <c r="O134" s="48"/>
      <c r="P134" s="37"/>
      <c r="Q134" s="20" t="s">
        <v>34</v>
      </c>
      <c r="R134" s="21">
        <f>R8+R21+R49+R76+R83+R97</f>
        <v>802</v>
      </c>
    </row>
    <row r="135" spans="1:18">
      <c r="A135" s="36"/>
      <c r="B135" s="218"/>
      <c r="C135" s="20" t="s">
        <v>1</v>
      </c>
      <c r="D135" s="26">
        <f>D8+D21+D35+D50+D63+D76+D96+D110+D114+D118</f>
        <v>41.9</v>
      </c>
      <c r="E135" s="216" t="s">
        <v>11</v>
      </c>
      <c r="F135" s="17"/>
      <c r="G135" s="16" t="s">
        <v>55</v>
      </c>
      <c r="H135" s="17">
        <f>H36+H50</f>
        <v>4</v>
      </c>
      <c r="I135" s="48"/>
      <c r="J135" s="37"/>
      <c r="K135" s="137">
        <f>K8+K21+K35+K49+K63+K76+K96</f>
        <v>7857.51</v>
      </c>
      <c r="L135" s="137">
        <f>L8+L21+L30+L35+L49+L63+L76+L96+L111+L115+L119+L125</f>
        <v>1567.8999999999999</v>
      </c>
      <c r="M135" s="48"/>
      <c r="N135" s="37"/>
      <c r="O135" s="48"/>
      <c r="P135" s="37"/>
      <c r="Q135" s="20" t="s">
        <v>35</v>
      </c>
      <c r="R135" s="21">
        <f>R9+R22+R50+R77+R84+R98</f>
        <v>282</v>
      </c>
    </row>
    <row r="136" spans="1:18" ht="15" customHeight="1">
      <c r="A136" s="36"/>
      <c r="B136" s="218"/>
      <c r="C136" s="20" t="s">
        <v>2</v>
      </c>
      <c r="D136" s="138">
        <f>D9+D22+D36+D51+D64+D77+D97+D111+D115+D119</f>
        <v>80.75</v>
      </c>
      <c r="E136" s="216"/>
      <c r="F136" s="17">
        <f>F10+F25</f>
        <v>2</v>
      </c>
      <c r="G136" s="107" t="s">
        <v>131</v>
      </c>
      <c r="H136" s="17">
        <f>H77</f>
        <v>5</v>
      </c>
      <c r="I136" s="48"/>
      <c r="J136" s="37"/>
      <c r="K136" s="53"/>
      <c r="L136" s="53"/>
      <c r="M136" s="20" t="s">
        <v>27</v>
      </c>
      <c r="N136" s="37"/>
      <c r="O136" s="48"/>
      <c r="P136" s="37"/>
      <c r="Q136" s="20"/>
      <c r="R136" s="59"/>
    </row>
    <row r="137" spans="1:18">
      <c r="A137" s="36"/>
      <c r="B137" s="218"/>
      <c r="C137" s="55" t="s">
        <v>3</v>
      </c>
      <c r="D137" s="37"/>
      <c r="E137" s="216" t="s">
        <v>98</v>
      </c>
      <c r="F137" s="17"/>
      <c r="G137" s="107" t="s">
        <v>132</v>
      </c>
      <c r="H137" s="17">
        <f>H78+H96</f>
        <v>39</v>
      </c>
      <c r="I137" s="48"/>
      <c r="J137" s="37"/>
      <c r="K137" s="53"/>
      <c r="L137" s="53"/>
      <c r="M137" s="20" t="s">
        <v>30</v>
      </c>
      <c r="N137" s="60">
        <f>N10+N23+N37+N51+N65+N78+N98</f>
        <v>225</v>
      </c>
      <c r="O137" s="48"/>
      <c r="P137" s="37"/>
      <c r="Q137" s="20" t="s">
        <v>36</v>
      </c>
      <c r="R137" s="139">
        <f>R12+R25+R53+R79+R88+R102</f>
        <v>14</v>
      </c>
    </row>
    <row r="138" spans="1:18" ht="23.25" customHeight="1">
      <c r="A138" s="36"/>
      <c r="B138" s="218"/>
      <c r="C138" s="20" t="s">
        <v>1</v>
      </c>
      <c r="D138" s="21">
        <f>D11+D24+D53+D79+D99</f>
        <v>0</v>
      </c>
      <c r="E138" s="216"/>
      <c r="F138" s="17">
        <f>F22+F51</f>
        <v>2</v>
      </c>
      <c r="H138" s="37"/>
      <c r="I138" s="164" t="s">
        <v>42</v>
      </c>
      <c r="J138" s="165"/>
      <c r="K138" s="53"/>
      <c r="L138" s="53"/>
      <c r="M138" s="16" t="s">
        <v>31</v>
      </c>
      <c r="N138" s="60">
        <f>N11+N24+N38+N52+N66+N79+N99</f>
        <v>169</v>
      </c>
      <c r="P138" s="37"/>
      <c r="R138" s="37"/>
    </row>
    <row r="139" spans="1:18">
      <c r="A139" s="36"/>
      <c r="B139" s="218"/>
      <c r="C139" s="20" t="s">
        <v>2</v>
      </c>
      <c r="D139" s="17">
        <f>D12+D25+D54+D80+D100</f>
        <v>12.25</v>
      </c>
      <c r="E139" s="216" t="s">
        <v>130</v>
      </c>
      <c r="F139" s="17"/>
      <c r="G139" s="116" t="s">
        <v>99</v>
      </c>
      <c r="H139" s="140">
        <f>H140+H141+H142+H143</f>
        <v>3590</v>
      </c>
      <c r="J139" s="125">
        <f>J15+J28+J33+J42+J56+J69+J83+J102+J113+J116+J123</f>
        <v>28.07</v>
      </c>
      <c r="K139" s="53"/>
      <c r="L139" s="53"/>
      <c r="M139" s="92" t="s">
        <v>32</v>
      </c>
      <c r="N139" s="60">
        <f>N12+N80+N100</f>
        <v>121</v>
      </c>
      <c r="P139" s="37"/>
      <c r="R139" s="37"/>
    </row>
    <row r="140" spans="1:18">
      <c r="A140" s="36"/>
      <c r="B140" s="218"/>
      <c r="C140" s="55" t="s">
        <v>4</v>
      </c>
      <c r="D140" s="37"/>
      <c r="E140" s="192"/>
      <c r="F140" s="17">
        <f>F49</f>
        <v>1</v>
      </c>
      <c r="G140" s="52" t="s">
        <v>14</v>
      </c>
      <c r="H140" s="122">
        <f>H9+H22+H39+H53+H67+H81</f>
        <v>3213</v>
      </c>
      <c r="J140" s="37"/>
      <c r="K140" s="53"/>
      <c r="L140" s="53"/>
      <c r="M140" s="107" t="s">
        <v>78</v>
      </c>
      <c r="N140" s="60">
        <f>N81+N101</f>
        <v>52</v>
      </c>
      <c r="P140" s="37"/>
      <c r="R140" s="37"/>
    </row>
    <row r="141" spans="1:18">
      <c r="A141" s="36"/>
      <c r="B141" s="218"/>
      <c r="C141" s="20" t="s">
        <v>1</v>
      </c>
      <c r="D141" s="17">
        <f>D14+D27+D56+D82+D102</f>
        <v>4.8</v>
      </c>
      <c r="E141" s="116" t="s">
        <v>49</v>
      </c>
      <c r="F141" s="21">
        <f>F133+F134+F136+F138+F140</f>
        <v>29</v>
      </c>
      <c r="G141" s="52" t="s">
        <v>55</v>
      </c>
      <c r="H141" s="17">
        <f>H40+H54+H68</f>
        <v>107</v>
      </c>
      <c r="I141" s="141" t="s">
        <v>122</v>
      </c>
      <c r="J141" s="125">
        <f>J17+J29+J44+J58+J71+J85+J117</f>
        <v>0.21</v>
      </c>
      <c r="K141" s="53"/>
      <c r="L141" s="53"/>
      <c r="M141" s="108" t="s">
        <v>5</v>
      </c>
      <c r="N141" s="109">
        <f>SUM(N137:N140)</f>
        <v>567</v>
      </c>
      <c r="P141" s="37"/>
      <c r="R141" s="37"/>
    </row>
    <row r="142" spans="1:18">
      <c r="A142" s="36"/>
      <c r="B142" s="218"/>
      <c r="C142" s="20" t="s">
        <v>2</v>
      </c>
      <c r="D142" s="17">
        <f>D15+D28+D57+D83+D103</f>
        <v>19</v>
      </c>
      <c r="F142" s="37"/>
      <c r="G142" s="52" t="s">
        <v>131</v>
      </c>
      <c r="H142" s="17">
        <f>H82</f>
        <v>30</v>
      </c>
      <c r="I142" s="96"/>
      <c r="J142" s="37"/>
      <c r="K142" s="53"/>
      <c r="L142" s="53"/>
      <c r="N142" s="37"/>
      <c r="P142" s="37"/>
      <c r="R142" s="37"/>
    </row>
    <row r="143" spans="1:18">
      <c r="A143" s="36"/>
      <c r="B143" s="218"/>
      <c r="C143" s="97" t="s">
        <v>61</v>
      </c>
      <c r="D143" s="37"/>
      <c r="F143" s="37"/>
      <c r="G143" s="52" t="s">
        <v>133</v>
      </c>
      <c r="H143" s="17">
        <f>H83+H98</f>
        <v>240</v>
      </c>
      <c r="I143" s="116" t="s">
        <v>102</v>
      </c>
      <c r="J143" s="142">
        <f>J134+J139+J141+J142</f>
        <v>383.28</v>
      </c>
      <c r="K143" s="53"/>
      <c r="L143" s="53"/>
      <c r="N143" s="37"/>
      <c r="P143" s="37"/>
      <c r="R143" s="37"/>
    </row>
    <row r="144" spans="1:18">
      <c r="A144" s="36"/>
      <c r="B144" s="218"/>
      <c r="C144" s="71" t="s">
        <v>1</v>
      </c>
      <c r="D144" s="17">
        <f>D59</f>
        <v>1</v>
      </c>
      <c r="F144" s="37"/>
      <c r="H144" s="37"/>
      <c r="J144" s="37"/>
      <c r="K144" s="53"/>
      <c r="L144" s="53"/>
      <c r="M144" s="16" t="s">
        <v>33</v>
      </c>
      <c r="N144" s="37"/>
      <c r="P144" s="37"/>
      <c r="R144" s="37"/>
    </row>
    <row r="145" spans="1:18" ht="24" customHeight="1">
      <c r="A145" s="36"/>
      <c r="B145" s="218"/>
      <c r="C145" s="71" t="s">
        <v>2</v>
      </c>
      <c r="D145" s="17">
        <f>D60</f>
        <v>3</v>
      </c>
      <c r="F145" s="37"/>
      <c r="G145" s="220" t="s">
        <v>15</v>
      </c>
      <c r="H145" s="221"/>
      <c r="I145" s="143" t="s">
        <v>128</v>
      </c>
      <c r="J145" s="37">
        <f>J26+J73+J88+J104+J132</f>
        <v>9.5500000000000007</v>
      </c>
      <c r="K145" s="53"/>
      <c r="L145" s="53"/>
      <c r="N145" s="23">
        <f>N16+N28+N42+N56+N70+N85+N105+N116</f>
        <v>6038.91</v>
      </c>
      <c r="P145" s="37"/>
      <c r="R145" s="37"/>
    </row>
    <row r="146" spans="1:18">
      <c r="A146" s="36"/>
      <c r="B146" s="218"/>
      <c r="C146" s="214" t="s">
        <v>97</v>
      </c>
      <c r="D146" s="195"/>
      <c r="F146" s="37"/>
      <c r="G146" s="83" t="s">
        <v>37</v>
      </c>
      <c r="H146" s="17">
        <f>H11+H24+H42+H56+H70+H88+H103</f>
        <v>28</v>
      </c>
      <c r="J146" s="37"/>
      <c r="K146" s="53"/>
      <c r="L146" s="53"/>
      <c r="N146" s="37"/>
      <c r="P146" s="37"/>
      <c r="R146" s="37"/>
    </row>
    <row r="147" spans="1:18">
      <c r="A147" s="36"/>
      <c r="B147" s="218"/>
      <c r="C147" s="215"/>
      <c r="D147" s="195"/>
      <c r="F147" s="37"/>
      <c r="G147" s="83" t="s">
        <v>38</v>
      </c>
      <c r="H147" s="120">
        <f>H12+H25+H43+H57+H71+H89+H104</f>
        <v>287.69</v>
      </c>
      <c r="J147" s="37"/>
      <c r="K147" s="53"/>
      <c r="L147" s="53"/>
      <c r="N147" s="37"/>
      <c r="P147" s="37"/>
      <c r="R147" s="37"/>
    </row>
    <row r="148" spans="1:18">
      <c r="A148" s="36"/>
      <c r="B148" s="218"/>
      <c r="C148" s="107" t="s">
        <v>2</v>
      </c>
      <c r="D148" s="52">
        <f>D87</f>
        <v>13</v>
      </c>
      <c r="E148" s="36"/>
      <c r="F148" s="37"/>
      <c r="G148" s="36"/>
      <c r="H148" s="37"/>
      <c r="I148" s="36"/>
      <c r="J148" s="37"/>
      <c r="K148" s="53"/>
      <c r="L148" s="53"/>
      <c r="N148" s="37"/>
      <c r="P148" s="37"/>
      <c r="R148" s="37"/>
    </row>
    <row r="149" spans="1:18">
      <c r="A149" s="36"/>
      <c r="B149" s="218"/>
      <c r="E149" s="36"/>
      <c r="F149" s="37"/>
      <c r="G149" s="222" t="s">
        <v>100</v>
      </c>
      <c r="H149" s="223"/>
      <c r="I149" s="36"/>
      <c r="J149" s="37"/>
      <c r="K149" s="50" t="s">
        <v>109</v>
      </c>
      <c r="L149" s="62"/>
      <c r="M149" s="63"/>
      <c r="N149" s="15"/>
      <c r="O149" s="135" t="s">
        <v>105</v>
      </c>
      <c r="P149" s="136">
        <f>P115</f>
        <v>182.59</v>
      </c>
      <c r="Q149" s="63"/>
      <c r="R149" s="15"/>
    </row>
    <row r="150" spans="1:18" ht="21.75" customHeight="1">
      <c r="A150" s="36"/>
      <c r="B150" s="218"/>
      <c r="C150" s="144" t="s">
        <v>49</v>
      </c>
      <c r="D150" s="145">
        <f>D134+D135+D136+D138+D139+D141+D142+D144+D145+D148</f>
        <v>176.70000000000002</v>
      </c>
      <c r="E150" s="36"/>
      <c r="F150" s="37"/>
      <c r="G150" s="168"/>
      <c r="H150" s="219"/>
      <c r="I150" s="36"/>
      <c r="J150" s="37"/>
      <c r="K150" s="6">
        <f>K111+K115+K119+K125</f>
        <v>680.09</v>
      </c>
      <c r="L150" s="53"/>
      <c r="M150" s="48"/>
      <c r="N150" s="37"/>
      <c r="O150" s="48"/>
      <c r="P150" s="37"/>
      <c r="Q150" s="48"/>
      <c r="R150" s="37"/>
    </row>
    <row r="151" spans="1:18">
      <c r="A151" s="36"/>
      <c r="B151" s="218"/>
      <c r="E151" s="36"/>
      <c r="F151" s="37"/>
      <c r="G151" s="51" t="s">
        <v>101</v>
      </c>
      <c r="H151" s="17">
        <f>H85+H100</f>
        <v>69</v>
      </c>
      <c r="I151" s="36"/>
      <c r="J151" s="37"/>
      <c r="K151" s="53"/>
      <c r="L151" s="53"/>
      <c r="N151" s="37"/>
      <c r="O151" s="116" t="s">
        <v>5</v>
      </c>
      <c r="P151" s="125">
        <f>P133+P149</f>
        <v>643.68999999999994</v>
      </c>
      <c r="R151" s="37"/>
    </row>
    <row r="152" spans="1:18">
      <c r="A152" s="36"/>
      <c r="B152" s="218"/>
      <c r="C152" s="69" t="s">
        <v>107</v>
      </c>
      <c r="D152" s="115">
        <f>D18+D39+D91+D107</f>
        <v>2.75</v>
      </c>
      <c r="E152" s="36"/>
      <c r="F152" s="37"/>
      <c r="G152" s="51" t="s">
        <v>140</v>
      </c>
      <c r="H152" s="17">
        <f>H86+H101</f>
        <v>87.65</v>
      </c>
      <c r="I152" s="36"/>
      <c r="J152" s="37"/>
      <c r="K152" s="146" t="s">
        <v>110</v>
      </c>
      <c r="L152" s="53"/>
      <c r="N152" s="37"/>
      <c r="P152" s="37"/>
      <c r="R152" s="37"/>
    </row>
    <row r="153" spans="1:18">
      <c r="A153" s="36"/>
      <c r="B153" s="218"/>
      <c r="D153" s="147"/>
      <c r="E153" s="36"/>
      <c r="F153" s="37"/>
      <c r="G153" s="51" t="s">
        <v>76</v>
      </c>
      <c r="H153" s="37"/>
      <c r="I153" s="36"/>
      <c r="J153" s="37"/>
      <c r="K153" s="6">
        <f>K30</f>
        <v>48</v>
      </c>
      <c r="L153" s="53"/>
      <c r="N153" s="37"/>
      <c r="P153" s="37"/>
      <c r="R153" s="37"/>
    </row>
    <row r="154" spans="1:18">
      <c r="A154" s="36"/>
      <c r="B154" s="218"/>
      <c r="C154" s="168"/>
      <c r="D154" s="219"/>
      <c r="E154" s="36"/>
      <c r="F154" s="37"/>
      <c r="G154" s="51" t="s">
        <v>77</v>
      </c>
      <c r="H154" s="37"/>
      <c r="I154" s="36"/>
      <c r="J154" s="37"/>
      <c r="K154" s="53"/>
      <c r="L154" s="53"/>
      <c r="N154" s="37"/>
      <c r="P154" s="37"/>
      <c r="R154" s="37"/>
    </row>
    <row r="155" spans="1:18" ht="19.5" customHeight="1">
      <c r="A155" s="36"/>
      <c r="B155" s="218"/>
      <c r="C155" s="168"/>
      <c r="D155" s="219"/>
      <c r="E155" s="36"/>
      <c r="F155" s="37"/>
      <c r="G155" s="36"/>
      <c r="H155" s="17">
        <f>H91+H116</f>
        <v>49</v>
      </c>
      <c r="I155" s="36"/>
      <c r="J155" s="37"/>
      <c r="K155" s="53"/>
      <c r="L155" s="53"/>
      <c r="N155" s="37"/>
      <c r="P155" s="37"/>
      <c r="R155" s="37"/>
    </row>
    <row r="156" spans="1:18">
      <c r="A156" s="36"/>
      <c r="B156" s="218"/>
      <c r="D156" s="52"/>
      <c r="E156" s="36"/>
      <c r="F156" s="37"/>
      <c r="G156" s="85" t="s">
        <v>39</v>
      </c>
      <c r="H156" s="37"/>
      <c r="I156" s="36"/>
      <c r="J156" s="37"/>
      <c r="K156" s="146" t="s">
        <v>5</v>
      </c>
      <c r="L156" s="53"/>
      <c r="N156" s="37"/>
      <c r="P156" s="37"/>
      <c r="R156" s="37"/>
    </row>
    <row r="157" spans="1:18">
      <c r="A157" s="36"/>
      <c r="B157" s="37"/>
      <c r="E157" s="36"/>
      <c r="F157" s="37"/>
      <c r="G157" s="47" t="s">
        <v>108</v>
      </c>
      <c r="H157" s="37"/>
      <c r="I157" s="36"/>
      <c r="J157" s="37"/>
      <c r="K157" s="137">
        <f>K135+K150+K153</f>
        <v>8585.6</v>
      </c>
      <c r="L157" s="53"/>
      <c r="N157" s="37"/>
      <c r="P157" s="48"/>
      <c r="Q157" s="36"/>
      <c r="R157" s="37"/>
    </row>
    <row r="158" spans="1:18">
      <c r="A158" s="36"/>
      <c r="B158" s="37"/>
      <c r="C158" s="48"/>
      <c r="D158" s="48"/>
      <c r="E158" s="36"/>
      <c r="F158" s="37"/>
      <c r="G158" s="148" t="s">
        <v>41</v>
      </c>
      <c r="H158" s="149">
        <f>H16+H28+H45+H59+H73+H93</f>
        <v>32</v>
      </c>
      <c r="I158" s="48"/>
      <c r="J158" s="37"/>
      <c r="K158" s="53"/>
      <c r="L158" s="53"/>
      <c r="M158" s="48"/>
      <c r="N158" s="37"/>
      <c r="O158" s="48"/>
      <c r="P158" s="48"/>
      <c r="Q158" s="36"/>
      <c r="R158" s="37"/>
    </row>
    <row r="159" spans="1:18">
      <c r="A159" s="36"/>
      <c r="B159" s="37"/>
      <c r="C159" s="48"/>
      <c r="D159" s="48"/>
      <c r="E159" s="36"/>
      <c r="F159" s="37"/>
      <c r="G159" s="51" t="s">
        <v>40</v>
      </c>
      <c r="H159" s="17">
        <f>H17+H29+H46+H60+H74+H94</f>
        <v>906</v>
      </c>
      <c r="I159" s="48"/>
      <c r="J159" s="37"/>
      <c r="K159" s="53"/>
      <c r="L159" s="53"/>
      <c r="M159" s="48"/>
      <c r="N159" s="37"/>
      <c r="O159" s="48"/>
      <c r="P159" s="48"/>
      <c r="Q159" s="36"/>
      <c r="R159" s="37"/>
    </row>
    <row r="160" spans="1:18">
      <c r="A160" s="91"/>
      <c r="B160" s="64"/>
      <c r="C160" s="88"/>
      <c r="D160" s="88"/>
      <c r="E160" s="91"/>
      <c r="F160" s="88"/>
      <c r="G160" s="89"/>
      <c r="H160" s="105"/>
      <c r="I160" s="88"/>
      <c r="J160" s="64"/>
      <c r="K160" s="65"/>
      <c r="L160" s="65"/>
      <c r="M160" s="88"/>
      <c r="N160" s="64"/>
      <c r="O160" s="88"/>
      <c r="P160" s="88"/>
      <c r="Q160" s="91"/>
      <c r="R160" s="64"/>
    </row>
    <row r="161" spans="1:18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</row>
  </sheetData>
  <mergeCells count="86">
    <mergeCell ref="B70:B71"/>
    <mergeCell ref="B134:B156"/>
    <mergeCell ref="C154:D155"/>
    <mergeCell ref="G145:H145"/>
    <mergeCell ref="G149:H150"/>
    <mergeCell ref="E122:E123"/>
    <mergeCell ref="B114:B117"/>
    <mergeCell ref="B105:B106"/>
    <mergeCell ref="B95:B98"/>
    <mergeCell ref="B108:B109"/>
    <mergeCell ref="B110:B112"/>
    <mergeCell ref="B103:B104"/>
    <mergeCell ref="G90:H90"/>
    <mergeCell ref="C106:C109"/>
    <mergeCell ref="G99:H99"/>
    <mergeCell ref="B87:B88"/>
    <mergeCell ref="I138:J138"/>
    <mergeCell ref="K133:K134"/>
    <mergeCell ref="M133:N133"/>
    <mergeCell ref="C146:D147"/>
    <mergeCell ref="E135:E136"/>
    <mergeCell ref="E137:E138"/>
    <mergeCell ref="E139:E140"/>
    <mergeCell ref="I122:J122"/>
    <mergeCell ref="I124:J125"/>
    <mergeCell ref="I126:J126"/>
    <mergeCell ref="I130:J130"/>
    <mergeCell ref="C133:D133"/>
    <mergeCell ref="I133:J133"/>
    <mergeCell ref="I114:J114"/>
    <mergeCell ref="B118:B120"/>
    <mergeCell ref="I118:J119"/>
    <mergeCell ref="I120:J120"/>
    <mergeCell ref="I110:J110"/>
    <mergeCell ref="I112:J112"/>
    <mergeCell ref="G102:H102"/>
    <mergeCell ref="I95:J95"/>
    <mergeCell ref="I101:J101"/>
    <mergeCell ref="I75:J75"/>
    <mergeCell ref="I82:J82"/>
    <mergeCell ref="G84:H84"/>
    <mergeCell ref="B75:B78"/>
    <mergeCell ref="G87:H87"/>
    <mergeCell ref="I55:J55"/>
    <mergeCell ref="I27:J27"/>
    <mergeCell ref="I30:J30"/>
    <mergeCell ref="I32:J32"/>
    <mergeCell ref="B62:B64"/>
    <mergeCell ref="B68:B69"/>
    <mergeCell ref="G69:H69"/>
    <mergeCell ref="I62:J62"/>
    <mergeCell ref="I68:J68"/>
    <mergeCell ref="C58:D58"/>
    <mergeCell ref="E49:E50"/>
    <mergeCell ref="E51:E52"/>
    <mergeCell ref="C68:C69"/>
    <mergeCell ref="C84:D85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4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2017-10-11T06:08:15Z</dcterms:modified>
</cp:coreProperties>
</file>