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częśćiowe" sheetId="1" r:id="rId1"/>
    <sheet name="końcowe" sheetId="2" r:id="rId2"/>
    <sheet name="zestawienie płac" sheetId="3" r:id="rId3"/>
  </sheets>
  <definedNames/>
  <calcPr fullCalcOnLoad="1"/>
</workbook>
</file>

<file path=xl/sharedStrings.xml><?xml version="1.0" encoding="utf-8"?>
<sst xmlns="http://schemas.openxmlformats.org/spreadsheetml/2006/main" count="237" uniqueCount="116">
  <si>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</si>
  <si>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</si>
  <si>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</si>
  <si>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</si>
  <si>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</si>
  <si>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</si>
  <si>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adnotacji/dekretacji na dokumencie</t>
  </si>
  <si>
    <t>RAZEM</t>
  </si>
  <si>
    <t>Dokumenty księgowe według pozycji kosztorysu</t>
  </si>
  <si>
    <t>Sposób i termin zapłaty wynikający z dokumentu</t>
  </si>
  <si>
    <t>I</t>
  </si>
  <si>
    <t>Wkład własny</t>
  </si>
  <si>
    <t>przelew</t>
  </si>
  <si>
    <t>Faktura</t>
  </si>
  <si>
    <t>historia rachunku nr O3406PANK01</t>
  </si>
  <si>
    <t>Sporządził: Anna Ignaczewska</t>
  </si>
  <si>
    <t>Załącznik do protokołu z wykonania zadania publicznego Umowa Nr 8/OSO/2014 z dn. 01.04.2014 r.</t>
  </si>
  <si>
    <t>1. Wynagrodzenie doradcy stacjonarnego COP</t>
  </si>
  <si>
    <t>2. Wynagrodzenie doradcy stacjonarnego COP</t>
  </si>
  <si>
    <t>3. Wynagrodzenie koordynatora/doradcy mobilnego</t>
  </si>
  <si>
    <t>Umowa o zlecenie</t>
  </si>
  <si>
    <t>01.04.2014</t>
  </si>
  <si>
    <t>5. Wynagrodzenie doradców specjalistycznych</t>
  </si>
  <si>
    <t>4. Wynagrodzenie specjalisty ds. Informacji</t>
  </si>
  <si>
    <t>II</t>
  </si>
  <si>
    <t>1. Koszty obsługi księgowej/biuro księgowe</t>
  </si>
  <si>
    <t>Porozumienie o wykonywaniu świadczeń wolontarystycznych</t>
  </si>
  <si>
    <t>Oświdczenie wolontariusza</t>
  </si>
  <si>
    <t>wolontariat wkład osobowy</t>
  </si>
  <si>
    <t>Faktura nr FA/396/2014</t>
  </si>
  <si>
    <t>06.10.2014</t>
  </si>
  <si>
    <t>Lista płac nr 01/11/2014/COP</t>
  </si>
  <si>
    <t>31.10.2014</t>
  </si>
  <si>
    <t>Lista płac nr 01/10/2014/COP</t>
  </si>
  <si>
    <t>30.09.2014</t>
  </si>
  <si>
    <t>Umowa zlecenie</t>
  </si>
  <si>
    <t>Lista płac nr 10/11/2014/COP</t>
  </si>
  <si>
    <t>24.11.2014</t>
  </si>
  <si>
    <t>Lista płac nr 09/11/2014/COP</t>
  </si>
  <si>
    <t>Lista płac nr 08/11/2014/COP</t>
  </si>
  <si>
    <t>Lista płac nr 06/11/2014/COP</t>
  </si>
  <si>
    <t>Lista płac nr 07/11/2014/COP</t>
  </si>
  <si>
    <t>Lista płac nr 05/11/2014/COP</t>
  </si>
  <si>
    <t>Lista płac nr 01/08/2014/COP</t>
  </si>
  <si>
    <t>31.07.2014</t>
  </si>
  <si>
    <t>Lista płac nr 01/06/2014/COP</t>
  </si>
  <si>
    <t>31.05.2014</t>
  </si>
  <si>
    <t>Umowa o dzieło</t>
  </si>
  <si>
    <t>Lista płac nr 03/11/2014/COP</t>
  </si>
  <si>
    <t>Lista płac nr 04/11/2014/COP</t>
  </si>
  <si>
    <t>koszty przelewów bankowych</t>
  </si>
  <si>
    <t>Dział i pozycja</t>
  </si>
  <si>
    <t>Nr Listy płac</t>
  </si>
  <si>
    <t>Rodzaj umowy</t>
  </si>
  <si>
    <t>I.3</t>
  </si>
  <si>
    <t>Kwota brutto</t>
  </si>
  <si>
    <t>Składki zdrowotne</t>
  </si>
  <si>
    <t>Netto</t>
  </si>
  <si>
    <t>Podatek</t>
  </si>
  <si>
    <t>Data zapłaty</t>
  </si>
  <si>
    <t>Kto</t>
  </si>
  <si>
    <t>Jankowski Wojciech</t>
  </si>
  <si>
    <t>01/08/2014/COP</t>
  </si>
  <si>
    <t>01/06/2014/COP</t>
  </si>
  <si>
    <t>I.4</t>
  </si>
  <si>
    <t>Nadwodna Dominika</t>
  </si>
  <si>
    <t>umowa zlecenie</t>
  </si>
  <si>
    <t>01/10/2014/COP</t>
  </si>
  <si>
    <t>Składki ZUS pracownik</t>
  </si>
  <si>
    <t>Składki ZUS pracodawca</t>
  </si>
  <si>
    <t>Panfil Krzysztof</t>
  </si>
  <si>
    <t>umowa o działo</t>
  </si>
  <si>
    <t>03/11/2014/COP</t>
  </si>
  <si>
    <t>I.2</t>
  </si>
  <si>
    <t>04/11/2014/COP</t>
  </si>
  <si>
    <t>05/11/2014/COP</t>
  </si>
  <si>
    <t>Perges Edyta</t>
  </si>
  <si>
    <t>06/11/2014/COP</t>
  </si>
  <si>
    <t>Perges Dawid</t>
  </si>
  <si>
    <t>07/11/2014/COP</t>
  </si>
  <si>
    <t>01/11/2014/COP</t>
  </si>
  <si>
    <t>08/11/2014/COP</t>
  </si>
  <si>
    <t>I.5</t>
  </si>
  <si>
    <t>09/11/2014/COP</t>
  </si>
  <si>
    <t>10/11/2014/COP</t>
  </si>
  <si>
    <t>BIURO RACHUNKOWE DUO Justyna Lugowska-Rochde Danuta Buchalska</t>
  </si>
  <si>
    <t>faktura</t>
  </si>
  <si>
    <t>FA/396/2014</t>
  </si>
  <si>
    <t>II.1</t>
  </si>
  <si>
    <t>28.11.2014</t>
  </si>
  <si>
    <t>12.11.2014</t>
  </si>
  <si>
    <t>brak umowy</t>
  </si>
  <si>
    <t>Maksymiuk Aneta</t>
  </si>
  <si>
    <t>10.10.2014</t>
  </si>
  <si>
    <t>29.10.2014</t>
  </si>
  <si>
    <t>01.04.2014 - 30.11.2014</t>
  </si>
  <si>
    <t>05.08.2014</t>
  </si>
  <si>
    <t>06.06.2014</t>
  </si>
  <si>
    <t>Koszty przelewów</t>
  </si>
  <si>
    <t>wyciąg</t>
  </si>
  <si>
    <t>Wolontariat</t>
  </si>
  <si>
    <t>Oświadczenie wolontariusza</t>
  </si>
  <si>
    <t>01.04.2014 - 31.07.2014</t>
  </si>
  <si>
    <t>I.1</t>
  </si>
  <si>
    <t>brak oświadczenia</t>
  </si>
  <si>
    <t>DOTACJA</t>
  </si>
  <si>
    <t>WKŁAD WŁASNY</t>
  </si>
  <si>
    <t>WOLONTARIAT</t>
  </si>
  <si>
    <t>02/11/2014/COP</t>
  </si>
  <si>
    <t>Wyciąg bankowy nr 10/2014</t>
  </si>
  <si>
    <t>Wyciąg bankowy nr 5/2014</t>
  </si>
  <si>
    <t>Wyciąg bankowy nr 7/2014</t>
  </si>
  <si>
    <t>Wyciąg bankowy nr 9/2014</t>
  </si>
  <si>
    <t>Lista płac nr 02/11/2014/COP</t>
  </si>
  <si>
    <t>brak oświadczenia wolontariatu</t>
  </si>
  <si>
    <t>wyciągi bankowe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</si>
</sst>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2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color indexed="48"/>
      <name val="Arial CE"/>
      <family val="0"/>
    </font>
    <font>
      <sz val="8"/>
      <color indexed="4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  <font>
      <sz val="9"/>
      <color rgb="FFFF0000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14" fontId="48" fillId="33" borderId="12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49" fillId="0" borderId="20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/>
    </xf>
    <xf numFmtId="4" fontId="9" fillId="34" borderId="11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horizontal="right" vertical="center" wrapText="1"/>
    </xf>
    <xf numFmtId="4" fontId="9" fillId="35" borderId="11" xfId="0" applyNumberFormat="1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righ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/>
    </xf>
    <xf numFmtId="14" fontId="9" fillId="36" borderId="11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vertical="center"/>
    </xf>
    <xf numFmtId="4" fontId="9" fillId="36" borderId="11" xfId="0" applyNumberFormat="1" applyFont="1" applyFill="1" applyBorder="1" applyAlignment="1">
      <alignment horizontal="right"/>
    </xf>
    <xf numFmtId="4" fontId="9" fillId="36" borderId="11" xfId="0" applyNumberFormat="1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center" vertical="center" wrapText="1"/>
    </xf>
    <xf numFmtId="4" fontId="10" fillId="37" borderId="11" xfId="0" applyNumberFormat="1" applyFont="1" applyFill="1" applyBorder="1" applyAlignment="1">
      <alignment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center" vertical="center"/>
    </xf>
    <xf numFmtId="14" fontId="10" fillId="37" borderId="11" xfId="0" applyNumberFormat="1" applyFont="1" applyFill="1" applyBorder="1" applyAlignment="1">
      <alignment horizontal="center" vertical="center"/>
    </xf>
    <xf numFmtId="4" fontId="10" fillId="37" borderId="11" xfId="0" applyNumberFormat="1" applyFont="1" applyFill="1" applyBorder="1" applyAlignment="1">
      <alignment vertical="center"/>
    </xf>
    <xf numFmtId="0" fontId="11" fillId="37" borderId="13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10" fillId="35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36" borderId="11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center" vertical="center" wrapText="1"/>
    </xf>
    <xf numFmtId="4" fontId="9" fillId="36" borderId="11" xfId="0" applyNumberFormat="1" applyFont="1" applyFill="1" applyBorder="1" applyAlignment="1">
      <alignment vertical="center" wrapText="1"/>
    </xf>
    <xf numFmtId="4" fontId="9" fillId="36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/>
    </xf>
    <xf numFmtId="0" fontId="49" fillId="33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4" fontId="49" fillId="33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0.37109375" style="1" customWidth="1"/>
    <col min="2" max="2" width="4.00390625" style="1" customWidth="1"/>
    <col min="3" max="3" width="19.75390625" style="1" customWidth="1"/>
    <col min="4" max="4" width="16.00390625" style="1" customWidth="1"/>
    <col min="5" max="5" width="10.75390625" style="1" customWidth="1"/>
    <col min="6" max="6" width="8.75390625" style="1" customWidth="1"/>
    <col min="7" max="7" width="10.25390625" style="1" customWidth="1"/>
    <col min="8" max="8" width="9.625" style="1" customWidth="1"/>
    <col min="9" max="9" width="15.875" style="1" customWidth="1"/>
    <col min="10" max="10" width="25.875" style="1" customWidth="1"/>
    <col min="11" max="11" width="3.125" style="1" customWidth="1"/>
    <col min="12" max="12" width="11.625" style="1" customWidth="1"/>
    <col min="13" max="16384" width="9.125" style="1" customWidth="1"/>
  </cols>
  <sheetData>
    <row r="1" spans="2:10" s="7" customFormat="1" ht="15.75" customHeight="1">
      <c r="B1" s="19"/>
      <c r="C1" s="19"/>
      <c r="D1" s="19"/>
      <c r="E1" s="19"/>
      <c r="F1" s="19"/>
      <c r="G1" s="19"/>
      <c r="H1" s="19"/>
      <c r="I1" s="20"/>
      <c r="J1" s="30" t="s">
        <v>16</v>
      </c>
    </row>
    <row r="2" spans="2:12" s="7" customFormat="1" ht="6.75" customHeight="1">
      <c r="B2" s="148" t="s">
        <v>8</v>
      </c>
      <c r="C2" s="148"/>
      <c r="D2" s="148"/>
      <c r="E2" s="148"/>
      <c r="F2" s="148"/>
      <c r="G2" s="148"/>
      <c r="H2" s="148"/>
      <c r="I2" s="148"/>
      <c r="J2" s="148"/>
      <c r="K2" s="8"/>
      <c r="L2" s="11"/>
    </row>
    <row r="3" spans="2:12" s="7" customFormat="1" ht="12" thickBot="1">
      <c r="B3" s="149"/>
      <c r="C3" s="149"/>
      <c r="D3" s="149"/>
      <c r="E3" s="149"/>
      <c r="F3" s="149"/>
      <c r="G3" s="149"/>
      <c r="H3" s="149"/>
      <c r="I3" s="149"/>
      <c r="J3" s="149"/>
      <c r="K3" s="8"/>
      <c r="L3" s="14"/>
    </row>
    <row r="4" spans="2:12" s="7" customFormat="1" ht="33.75">
      <c r="B4" s="31" t="s">
        <v>0</v>
      </c>
      <c r="C4" s="32" t="s">
        <v>1</v>
      </c>
      <c r="D4" s="32" t="s">
        <v>2</v>
      </c>
      <c r="E4" s="32" t="s">
        <v>3</v>
      </c>
      <c r="F4" s="33" t="s">
        <v>5</v>
      </c>
      <c r="G4" s="32" t="s">
        <v>4</v>
      </c>
      <c r="H4" s="32" t="s">
        <v>11</v>
      </c>
      <c r="I4" s="32" t="s">
        <v>9</v>
      </c>
      <c r="J4" s="34" t="s">
        <v>6</v>
      </c>
      <c r="K4" s="10"/>
      <c r="L4" s="12"/>
    </row>
    <row r="5" spans="2:12" s="7" customFormat="1" ht="32.25" customHeight="1">
      <c r="B5" s="42" t="s">
        <v>10</v>
      </c>
      <c r="C5" s="39" t="s">
        <v>17</v>
      </c>
      <c r="D5" s="21"/>
      <c r="E5" s="22"/>
      <c r="F5" s="43">
        <f>SUM(F6:F7)</f>
        <v>2000</v>
      </c>
      <c r="G5" s="43">
        <f>SUM(G6:G7)</f>
        <v>0</v>
      </c>
      <c r="H5" s="43">
        <f>SUM(H6:H7)</f>
        <v>0</v>
      </c>
      <c r="I5" s="23"/>
      <c r="J5" s="24"/>
      <c r="K5" s="8"/>
      <c r="L5" s="15"/>
    </row>
    <row r="6" spans="2:12" s="7" customFormat="1" ht="37.5" customHeight="1">
      <c r="B6" s="150"/>
      <c r="C6" s="66" t="s">
        <v>26</v>
      </c>
      <c r="D6" s="66" t="s">
        <v>27</v>
      </c>
      <c r="E6" s="67" t="s">
        <v>21</v>
      </c>
      <c r="F6" s="68">
        <v>2000</v>
      </c>
      <c r="G6" s="44">
        <v>0</v>
      </c>
      <c r="H6" s="44">
        <v>0</v>
      </c>
      <c r="I6" s="56"/>
      <c r="J6" s="57"/>
      <c r="K6" s="8"/>
      <c r="L6" s="13" t="s">
        <v>28</v>
      </c>
    </row>
    <row r="7" spans="2:12" s="7" customFormat="1" ht="30" customHeight="1">
      <c r="B7" s="151"/>
      <c r="C7" s="58"/>
      <c r="D7" s="58"/>
      <c r="E7" s="59"/>
      <c r="F7" s="47"/>
      <c r="G7" s="46"/>
      <c r="H7" s="46"/>
      <c r="I7" s="56"/>
      <c r="J7" s="57"/>
      <c r="K7" s="8"/>
      <c r="L7" s="13"/>
    </row>
    <row r="8" spans="2:12" s="7" customFormat="1" ht="35.25" customHeight="1">
      <c r="B8" s="151"/>
      <c r="C8" s="39" t="s">
        <v>18</v>
      </c>
      <c r="D8" s="25"/>
      <c r="E8" s="26"/>
      <c r="F8" s="43">
        <f>SUM(F9:F11)</f>
        <v>0</v>
      </c>
      <c r="G8" s="43">
        <f>SUM(G9:G11)</f>
        <v>0</v>
      </c>
      <c r="H8" s="43">
        <f>SUM(H9:H11)</f>
        <v>0</v>
      </c>
      <c r="I8" s="50"/>
      <c r="J8" s="27"/>
      <c r="K8" s="8"/>
      <c r="L8" s="13"/>
    </row>
    <row r="9" spans="2:12" s="7" customFormat="1" ht="25.5" customHeight="1">
      <c r="B9" s="151"/>
      <c r="C9" s="58"/>
      <c r="D9" s="58"/>
      <c r="E9" s="55"/>
      <c r="F9" s="47"/>
      <c r="G9" s="46"/>
      <c r="H9" s="46"/>
      <c r="I9" s="56"/>
      <c r="J9" s="57"/>
      <c r="K9" s="8"/>
      <c r="L9" s="13"/>
    </row>
    <row r="10" spans="2:12" s="7" customFormat="1" ht="25.5" customHeight="1">
      <c r="B10" s="151"/>
      <c r="C10" s="58"/>
      <c r="D10" s="58"/>
      <c r="E10" s="55"/>
      <c r="F10" s="47"/>
      <c r="G10" s="46"/>
      <c r="H10" s="46"/>
      <c r="I10" s="56"/>
      <c r="J10" s="57"/>
      <c r="K10" s="8"/>
      <c r="L10" s="13"/>
    </row>
    <row r="11" spans="2:12" s="7" customFormat="1" ht="25.5" customHeight="1">
      <c r="B11" s="151"/>
      <c r="C11" s="58"/>
      <c r="D11" s="58"/>
      <c r="E11" s="55"/>
      <c r="F11" s="47"/>
      <c r="G11" s="46"/>
      <c r="H11" s="46"/>
      <c r="I11" s="56"/>
      <c r="J11" s="57"/>
      <c r="K11" s="8"/>
      <c r="L11" s="13"/>
    </row>
    <row r="12" spans="2:12" s="7" customFormat="1" ht="34.5" customHeight="1">
      <c r="B12" s="151"/>
      <c r="C12" s="35" t="s">
        <v>19</v>
      </c>
      <c r="D12" s="22"/>
      <c r="E12" s="53"/>
      <c r="F12" s="43">
        <f>SUM(F13)</f>
        <v>1250</v>
      </c>
      <c r="G12" s="43">
        <f>SUM(G13)</f>
        <v>1250</v>
      </c>
      <c r="H12" s="43">
        <f>SUM(H13)</f>
        <v>0</v>
      </c>
      <c r="I12" s="50"/>
      <c r="J12" s="24"/>
      <c r="K12" s="8"/>
      <c r="L12" s="15"/>
    </row>
    <row r="13" spans="2:12" s="7" customFormat="1" ht="25.5" customHeight="1">
      <c r="B13" s="151"/>
      <c r="C13" s="38" t="s">
        <v>20</v>
      </c>
      <c r="D13" s="38" t="s">
        <v>45</v>
      </c>
      <c r="E13" s="69" t="s">
        <v>46</v>
      </c>
      <c r="F13" s="68">
        <v>1250</v>
      </c>
      <c r="G13" s="44">
        <v>1250</v>
      </c>
      <c r="H13" s="44">
        <v>0</v>
      </c>
      <c r="I13" s="60" t="s">
        <v>12</v>
      </c>
      <c r="J13" s="61" t="s">
        <v>14</v>
      </c>
      <c r="K13" s="8"/>
      <c r="L13" s="15"/>
    </row>
    <row r="14" spans="2:12" s="7" customFormat="1" ht="33.75" customHeight="1">
      <c r="B14" s="151"/>
      <c r="C14" s="35" t="s">
        <v>23</v>
      </c>
      <c r="D14" s="36"/>
      <c r="E14" s="41"/>
      <c r="F14" s="43">
        <f>SUM(F15:F16)</f>
        <v>0</v>
      </c>
      <c r="G14" s="45">
        <f>SUM(G15:G16)</f>
        <v>0</v>
      </c>
      <c r="H14" s="45">
        <f>SUM(H15:H16)</f>
        <v>0</v>
      </c>
      <c r="I14" s="51"/>
      <c r="J14" s="37"/>
      <c r="K14" s="8"/>
      <c r="L14" s="15"/>
    </row>
    <row r="15" spans="2:12" s="7" customFormat="1" ht="21.75" customHeight="1">
      <c r="B15" s="151"/>
      <c r="C15" s="62"/>
      <c r="D15" s="62"/>
      <c r="E15" s="63"/>
      <c r="F15" s="64"/>
      <c r="G15" s="46"/>
      <c r="H15" s="46"/>
      <c r="I15" s="56"/>
      <c r="J15" s="57"/>
      <c r="K15" s="8"/>
      <c r="L15" s="13"/>
    </row>
    <row r="16" spans="2:12" s="7" customFormat="1" ht="25.5" customHeight="1">
      <c r="B16" s="151"/>
      <c r="C16" s="62"/>
      <c r="D16" s="62"/>
      <c r="E16" s="63"/>
      <c r="F16" s="64"/>
      <c r="G16" s="46"/>
      <c r="H16" s="46"/>
      <c r="I16" s="56"/>
      <c r="J16" s="57"/>
      <c r="K16" s="8"/>
      <c r="L16" s="13"/>
    </row>
    <row r="17" spans="2:12" s="7" customFormat="1" ht="35.25" customHeight="1">
      <c r="B17" s="152"/>
      <c r="C17" s="35" t="s">
        <v>22</v>
      </c>
      <c r="D17" s="36"/>
      <c r="E17" s="41"/>
      <c r="F17" s="43">
        <f>SUM(F18:F20)</f>
        <v>0</v>
      </c>
      <c r="G17" s="45">
        <f>SUM(G18:G20)</f>
        <v>0</v>
      </c>
      <c r="H17" s="45">
        <f>SUM(H18:H20)</f>
        <v>0</v>
      </c>
      <c r="I17" s="51"/>
      <c r="J17" s="37"/>
      <c r="K17" s="8"/>
      <c r="L17" s="13"/>
    </row>
    <row r="18" spans="2:12" s="7" customFormat="1" ht="25.5" customHeight="1">
      <c r="B18" s="152"/>
      <c r="C18" s="54"/>
      <c r="D18" s="65"/>
      <c r="E18" s="62"/>
      <c r="F18" s="64"/>
      <c r="G18" s="47"/>
      <c r="H18" s="47"/>
      <c r="I18" s="56"/>
      <c r="J18" s="57"/>
      <c r="K18" s="8"/>
      <c r="L18" s="13"/>
    </row>
    <row r="19" spans="2:12" s="7" customFormat="1" ht="25.5" customHeight="1">
      <c r="B19" s="152"/>
      <c r="C19" s="54"/>
      <c r="D19" s="65"/>
      <c r="E19" s="62"/>
      <c r="F19" s="64"/>
      <c r="G19" s="47"/>
      <c r="H19" s="47"/>
      <c r="I19" s="56"/>
      <c r="J19" s="57"/>
      <c r="K19" s="8"/>
      <c r="L19" s="13"/>
    </row>
    <row r="20" spans="2:12" s="7" customFormat="1" ht="21.75" customHeight="1">
      <c r="B20" s="152"/>
      <c r="C20" s="54"/>
      <c r="D20" s="65"/>
      <c r="E20" s="62"/>
      <c r="F20" s="64"/>
      <c r="G20" s="47"/>
      <c r="H20" s="47"/>
      <c r="I20" s="56"/>
      <c r="J20" s="57"/>
      <c r="K20" s="8"/>
      <c r="L20" s="13"/>
    </row>
    <row r="21" spans="2:12" ht="24" customHeight="1" thickBot="1">
      <c r="B21" s="153" t="s">
        <v>7</v>
      </c>
      <c r="C21" s="154"/>
      <c r="D21" s="154"/>
      <c r="E21" s="154"/>
      <c r="F21" s="48">
        <f>F5+F8+F12+F14+F17</f>
        <v>3250</v>
      </c>
      <c r="G21" s="48">
        <f>G5+G8+G12+G14+G17</f>
        <v>1250</v>
      </c>
      <c r="H21" s="48">
        <f>H5+H8+H12+H14+H17</f>
        <v>0</v>
      </c>
      <c r="I21" s="52"/>
      <c r="J21" s="28"/>
      <c r="K21" s="9"/>
      <c r="L21" s="16"/>
    </row>
    <row r="22" spans="2:12" ht="11.25">
      <c r="B22" s="19"/>
      <c r="C22" s="7" t="s">
        <v>15</v>
      </c>
      <c r="D22" s="19"/>
      <c r="E22" s="19"/>
      <c r="F22" s="19"/>
      <c r="G22" s="19"/>
      <c r="H22" s="19"/>
      <c r="I22" s="19"/>
      <c r="J22" s="19"/>
      <c r="L22" s="18"/>
    </row>
    <row r="23" spans="2:12" ht="11.25">
      <c r="B23" s="19"/>
      <c r="C23" s="19"/>
      <c r="D23" s="19"/>
      <c r="E23" s="19"/>
      <c r="F23" s="19"/>
      <c r="G23" s="19"/>
      <c r="H23" s="19"/>
      <c r="I23" s="19"/>
      <c r="J23" s="19"/>
      <c r="L23" s="18"/>
    </row>
    <row r="24" spans="2:10" ht="11.25">
      <c r="B24" s="29"/>
      <c r="C24" s="29"/>
      <c r="D24" s="29"/>
      <c r="E24" s="29"/>
      <c r="F24" s="29"/>
      <c r="G24" s="29"/>
      <c r="H24" s="29"/>
      <c r="I24" s="29"/>
      <c r="J24" s="29"/>
    </row>
    <row r="26" spans="5:6" ht="11.25">
      <c r="E26" s="5"/>
      <c r="F26" s="5"/>
    </row>
    <row r="27" spans="5:6" ht="12.75" customHeight="1">
      <c r="E27" s="5"/>
      <c r="F27" s="5"/>
    </row>
    <row r="28" spans="5:6" ht="12.75" customHeight="1">
      <c r="E28" s="5"/>
      <c r="F28" s="5"/>
    </row>
    <row r="29" spans="5:6" ht="11.25">
      <c r="E29" s="6"/>
      <c r="F29" s="6"/>
    </row>
    <row r="30" spans="5:6" ht="11.25">
      <c r="E30" s="6"/>
      <c r="F30" s="6"/>
    </row>
    <row r="31" spans="5:6" ht="11.25">
      <c r="E31" s="6"/>
      <c r="F31" s="6"/>
    </row>
    <row r="32" spans="5:6" ht="11.25">
      <c r="E32" s="6"/>
      <c r="F32" s="6"/>
    </row>
    <row r="43" spans="2:8" ht="11.25">
      <c r="B43" s="2"/>
      <c r="C43" s="3"/>
      <c r="D43" s="2"/>
      <c r="E43" s="2"/>
      <c r="F43" s="2"/>
      <c r="G43" s="2"/>
      <c r="H43" s="2"/>
    </row>
    <row r="44" spans="2:8" ht="11.25">
      <c r="B44" s="2"/>
      <c r="C44" s="2"/>
      <c r="D44" s="2"/>
      <c r="E44" s="2"/>
      <c r="F44" s="2"/>
      <c r="G44" s="2"/>
      <c r="H44" s="2"/>
    </row>
    <row r="45" spans="2:8" ht="11.25">
      <c r="B45" s="2"/>
      <c r="C45" s="2"/>
      <c r="D45" s="2"/>
      <c r="E45" s="2"/>
      <c r="F45" s="2"/>
      <c r="G45" s="2"/>
      <c r="H45" s="2"/>
    </row>
    <row r="46" spans="2:8" ht="11.25">
      <c r="B46" s="2"/>
      <c r="C46" s="2"/>
      <c r="D46" s="2"/>
      <c r="E46" s="2"/>
      <c r="F46" s="2"/>
      <c r="G46" s="2"/>
      <c r="H46" s="2"/>
    </row>
    <row r="47" spans="2:8" ht="11.25">
      <c r="B47" s="2"/>
      <c r="C47" s="2"/>
      <c r="D47" s="2"/>
      <c r="E47" s="2"/>
      <c r="F47" s="2"/>
      <c r="G47" s="2"/>
      <c r="H47" s="2"/>
    </row>
    <row r="48" spans="2:8" ht="11.25">
      <c r="B48" s="4"/>
      <c r="C48" s="4"/>
      <c r="D48" s="4"/>
      <c r="E48" s="4"/>
      <c r="F48" s="4"/>
      <c r="G48" s="4"/>
      <c r="H48" s="4"/>
    </row>
  </sheetData>
  <sheetProtection/>
  <mergeCells count="3">
    <mergeCell ref="B2:J3"/>
    <mergeCell ref="B6:B20"/>
    <mergeCell ref="B21:E2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0.37109375" style="1" customWidth="1"/>
    <col min="2" max="2" width="4.00390625" style="1" customWidth="1"/>
    <col min="3" max="3" width="19.75390625" style="1" customWidth="1"/>
    <col min="4" max="4" width="16.00390625" style="1" customWidth="1"/>
    <col min="5" max="5" width="10.75390625" style="1" customWidth="1"/>
    <col min="6" max="6" width="8.75390625" style="1" customWidth="1"/>
    <col min="7" max="7" width="10.25390625" style="1" customWidth="1"/>
    <col min="8" max="8" width="9.625" style="1" customWidth="1"/>
    <col min="9" max="9" width="15.875" style="1" customWidth="1"/>
    <col min="10" max="10" width="25.875" style="1" customWidth="1"/>
    <col min="11" max="11" width="3.125" style="1" customWidth="1"/>
    <col min="12" max="12" width="11.625" style="1" customWidth="1"/>
    <col min="13" max="16384" width="9.125" style="1" customWidth="1"/>
  </cols>
  <sheetData>
    <row r="1" spans="2:10" s="7" customFormat="1" ht="15.75" customHeight="1">
      <c r="B1" s="20"/>
      <c r="C1" s="20"/>
      <c r="D1" s="20"/>
      <c r="E1" s="20"/>
      <c r="F1" s="20"/>
      <c r="G1" s="20"/>
      <c r="H1" s="20"/>
      <c r="I1" s="20"/>
      <c r="J1" s="30" t="s">
        <v>16</v>
      </c>
    </row>
    <row r="2" spans="2:12" s="7" customFormat="1" ht="6.75" customHeight="1">
      <c r="B2" s="148" t="s">
        <v>8</v>
      </c>
      <c r="C2" s="148"/>
      <c r="D2" s="148"/>
      <c r="E2" s="148"/>
      <c r="F2" s="148"/>
      <c r="G2" s="148"/>
      <c r="H2" s="148"/>
      <c r="I2" s="148"/>
      <c r="J2" s="148"/>
      <c r="K2" s="8"/>
      <c r="L2" s="11"/>
    </row>
    <row r="3" spans="2:12" s="7" customFormat="1" ht="12" thickBot="1">
      <c r="B3" s="149"/>
      <c r="C3" s="149"/>
      <c r="D3" s="149"/>
      <c r="E3" s="149"/>
      <c r="F3" s="149"/>
      <c r="G3" s="149"/>
      <c r="H3" s="149"/>
      <c r="I3" s="149"/>
      <c r="J3" s="149"/>
      <c r="K3" s="8"/>
      <c r="L3" s="14"/>
    </row>
    <row r="4" spans="2:12" s="7" customFormat="1" ht="48">
      <c r="B4" s="129" t="s">
        <v>0</v>
      </c>
      <c r="C4" s="130" t="s">
        <v>1</v>
      </c>
      <c r="D4" s="130" t="s">
        <v>2</v>
      </c>
      <c r="E4" s="130" t="s">
        <v>3</v>
      </c>
      <c r="F4" s="131" t="s">
        <v>5</v>
      </c>
      <c r="G4" s="130" t="s">
        <v>4</v>
      </c>
      <c r="H4" s="130" t="s">
        <v>11</v>
      </c>
      <c r="I4" s="130" t="s">
        <v>9</v>
      </c>
      <c r="J4" s="132" t="s">
        <v>6</v>
      </c>
      <c r="K4" s="10"/>
      <c r="L4" s="12"/>
    </row>
    <row r="5" spans="2:12" s="7" customFormat="1" ht="37.5" customHeight="1">
      <c r="B5" s="133" t="s">
        <v>10</v>
      </c>
      <c r="C5" s="134" t="s">
        <v>17</v>
      </c>
      <c r="D5" s="53"/>
      <c r="E5" s="53"/>
      <c r="F5" s="43">
        <f>F6+F7</f>
        <v>4000</v>
      </c>
      <c r="G5" s="43">
        <f>G6+G7</f>
        <v>0</v>
      </c>
      <c r="H5" s="43">
        <f>H6+H7</f>
        <v>0</v>
      </c>
      <c r="I5" s="50"/>
      <c r="J5" s="124"/>
      <c r="K5" s="8"/>
      <c r="L5" s="15"/>
    </row>
    <row r="6" spans="2:12" s="7" customFormat="1" ht="38.25" customHeight="1">
      <c r="B6" s="135"/>
      <c r="C6" s="38" t="s">
        <v>26</v>
      </c>
      <c r="D6" s="38" t="s">
        <v>27</v>
      </c>
      <c r="E6" s="67" t="s">
        <v>21</v>
      </c>
      <c r="F6" s="68">
        <v>2000</v>
      </c>
      <c r="G6" s="44">
        <v>0</v>
      </c>
      <c r="H6" s="44">
        <v>0</v>
      </c>
      <c r="I6" s="56"/>
      <c r="J6" s="125"/>
      <c r="K6" s="8"/>
      <c r="L6" s="13"/>
    </row>
    <row r="7" spans="2:12" s="7" customFormat="1" ht="38.25" customHeight="1">
      <c r="B7" s="135"/>
      <c r="C7" s="70" t="s">
        <v>26</v>
      </c>
      <c r="D7" s="38" t="s">
        <v>27</v>
      </c>
      <c r="E7" s="67"/>
      <c r="F7" s="68">
        <v>2000</v>
      </c>
      <c r="G7" s="44">
        <v>0</v>
      </c>
      <c r="H7" s="44">
        <v>0</v>
      </c>
      <c r="I7" s="56"/>
      <c r="J7" s="125"/>
      <c r="K7" s="8"/>
      <c r="L7" s="13" t="s">
        <v>114</v>
      </c>
    </row>
    <row r="8" spans="2:12" s="7" customFormat="1" ht="35.25" customHeight="1">
      <c r="B8" s="155"/>
      <c r="C8" s="134" t="s">
        <v>18</v>
      </c>
      <c r="D8" s="25"/>
      <c r="E8" s="26"/>
      <c r="F8" s="43">
        <f>SUM(F9:F13)</f>
        <v>6120</v>
      </c>
      <c r="G8" s="43">
        <f>SUM(G9:G13)</f>
        <v>4000</v>
      </c>
      <c r="H8" s="43">
        <f>SUM(H9:H13)</f>
        <v>2120</v>
      </c>
      <c r="I8" s="50"/>
      <c r="J8" s="126"/>
      <c r="K8" s="8"/>
      <c r="L8" s="13"/>
    </row>
    <row r="9" spans="2:12" s="7" customFormat="1" ht="25.5" customHeight="1">
      <c r="B9" s="155"/>
      <c r="C9" s="38" t="s">
        <v>35</v>
      </c>
      <c r="D9" s="38" t="s">
        <v>40</v>
      </c>
      <c r="E9" s="69" t="s">
        <v>37</v>
      </c>
      <c r="F9" s="68">
        <v>1020</v>
      </c>
      <c r="G9" s="44">
        <v>1020</v>
      </c>
      <c r="H9" s="44">
        <v>0</v>
      </c>
      <c r="I9" s="49" t="s">
        <v>12</v>
      </c>
      <c r="J9" s="127" t="s">
        <v>109</v>
      </c>
      <c r="K9" s="8"/>
      <c r="L9" s="13"/>
    </row>
    <row r="10" spans="2:12" s="7" customFormat="1" ht="25.5" customHeight="1">
      <c r="B10" s="155"/>
      <c r="C10" s="38" t="s">
        <v>35</v>
      </c>
      <c r="D10" s="38" t="s">
        <v>41</v>
      </c>
      <c r="E10" s="69" t="s">
        <v>37</v>
      </c>
      <c r="F10" s="68">
        <v>1530</v>
      </c>
      <c r="G10" s="44">
        <v>430</v>
      </c>
      <c r="H10" s="44">
        <v>1100</v>
      </c>
      <c r="I10" s="49" t="s">
        <v>12</v>
      </c>
      <c r="J10" s="127" t="s">
        <v>109</v>
      </c>
      <c r="K10" s="8"/>
      <c r="L10" s="13"/>
    </row>
    <row r="11" spans="2:12" s="7" customFormat="1" ht="25.5" customHeight="1">
      <c r="B11" s="155"/>
      <c r="C11" s="38" t="s">
        <v>35</v>
      </c>
      <c r="D11" s="38" t="s">
        <v>42</v>
      </c>
      <c r="E11" s="69" t="s">
        <v>37</v>
      </c>
      <c r="F11" s="68">
        <v>1020</v>
      </c>
      <c r="G11" s="44">
        <v>0</v>
      </c>
      <c r="H11" s="44">
        <v>1020</v>
      </c>
      <c r="I11" s="49" t="s">
        <v>12</v>
      </c>
      <c r="J11" s="127" t="s">
        <v>109</v>
      </c>
      <c r="K11" s="8"/>
      <c r="L11" s="13"/>
    </row>
    <row r="12" spans="2:12" s="7" customFormat="1" ht="25.5" customHeight="1">
      <c r="B12" s="155"/>
      <c r="C12" s="38" t="s">
        <v>47</v>
      </c>
      <c r="D12" s="38" t="s">
        <v>48</v>
      </c>
      <c r="E12" s="69" t="s">
        <v>37</v>
      </c>
      <c r="F12" s="68">
        <v>1275</v>
      </c>
      <c r="G12" s="68">
        <v>1275</v>
      </c>
      <c r="H12" s="68">
        <v>0</v>
      </c>
      <c r="I12" s="49" t="s">
        <v>12</v>
      </c>
      <c r="J12" s="127" t="s">
        <v>109</v>
      </c>
      <c r="K12" s="8"/>
      <c r="L12" s="13"/>
    </row>
    <row r="13" spans="2:12" s="7" customFormat="1" ht="25.5" customHeight="1">
      <c r="B13" s="155"/>
      <c r="C13" s="38" t="s">
        <v>47</v>
      </c>
      <c r="D13" s="38" t="s">
        <v>49</v>
      </c>
      <c r="E13" s="69" t="s">
        <v>37</v>
      </c>
      <c r="F13" s="68">
        <v>1275</v>
      </c>
      <c r="G13" s="68">
        <v>1275</v>
      </c>
      <c r="H13" s="68">
        <v>0</v>
      </c>
      <c r="I13" s="49" t="s">
        <v>12</v>
      </c>
      <c r="J13" s="127" t="s">
        <v>109</v>
      </c>
      <c r="K13" s="8"/>
      <c r="L13" s="13"/>
    </row>
    <row r="14" spans="2:12" s="7" customFormat="1" ht="34.5" customHeight="1">
      <c r="B14" s="155"/>
      <c r="C14" s="136" t="s">
        <v>19</v>
      </c>
      <c r="D14" s="53"/>
      <c r="E14" s="53"/>
      <c r="F14" s="43">
        <f>SUM(F15:F18)</f>
        <v>5000</v>
      </c>
      <c r="G14" s="43">
        <f>SUM(G15:G18)</f>
        <v>5000</v>
      </c>
      <c r="H14" s="43">
        <f>SUM(H15:H18)</f>
        <v>0</v>
      </c>
      <c r="I14" s="140"/>
      <c r="J14" s="141"/>
      <c r="K14" s="8"/>
      <c r="L14" s="15"/>
    </row>
    <row r="15" spans="2:12" s="7" customFormat="1" ht="25.5" customHeight="1">
      <c r="B15" s="155"/>
      <c r="C15" s="38" t="s">
        <v>35</v>
      </c>
      <c r="D15" s="38" t="s">
        <v>113</v>
      </c>
      <c r="E15" s="38" t="s">
        <v>32</v>
      </c>
      <c r="F15" s="68">
        <v>1250</v>
      </c>
      <c r="G15" s="68">
        <v>1250</v>
      </c>
      <c r="H15" s="144">
        <v>0</v>
      </c>
      <c r="I15" s="49" t="s">
        <v>12</v>
      </c>
      <c r="J15" s="127" t="s">
        <v>109</v>
      </c>
      <c r="K15" s="8"/>
      <c r="L15" s="8"/>
    </row>
    <row r="16" spans="2:12" s="7" customFormat="1" ht="25.5" customHeight="1">
      <c r="B16" s="155"/>
      <c r="C16" s="38" t="s">
        <v>35</v>
      </c>
      <c r="D16" s="38" t="s">
        <v>33</v>
      </c>
      <c r="E16" s="69" t="s">
        <v>34</v>
      </c>
      <c r="F16" s="68">
        <v>1250</v>
      </c>
      <c r="G16" s="44">
        <v>1250</v>
      </c>
      <c r="H16" s="44">
        <v>0</v>
      </c>
      <c r="I16" s="49" t="s">
        <v>12</v>
      </c>
      <c r="J16" s="127" t="s">
        <v>112</v>
      </c>
      <c r="L16" s="8"/>
    </row>
    <row r="17" spans="2:12" s="7" customFormat="1" ht="25.5" customHeight="1">
      <c r="B17" s="155"/>
      <c r="C17" s="38" t="s">
        <v>35</v>
      </c>
      <c r="D17" s="38" t="s">
        <v>43</v>
      </c>
      <c r="E17" s="69" t="s">
        <v>44</v>
      </c>
      <c r="F17" s="68">
        <v>1250</v>
      </c>
      <c r="G17" s="68">
        <v>1250</v>
      </c>
      <c r="H17" s="68">
        <v>0</v>
      </c>
      <c r="I17" s="49" t="s">
        <v>12</v>
      </c>
      <c r="J17" s="127" t="s">
        <v>111</v>
      </c>
      <c r="K17" s="8"/>
      <c r="L17" s="15"/>
    </row>
    <row r="18" spans="2:12" s="7" customFormat="1" ht="25.5" customHeight="1">
      <c r="B18" s="155"/>
      <c r="C18" s="38" t="s">
        <v>35</v>
      </c>
      <c r="D18" s="38" t="s">
        <v>45</v>
      </c>
      <c r="E18" s="69" t="s">
        <v>46</v>
      </c>
      <c r="F18" s="68">
        <v>1250</v>
      </c>
      <c r="G18" s="68">
        <v>1250</v>
      </c>
      <c r="H18" s="68">
        <v>0</v>
      </c>
      <c r="I18" s="49" t="s">
        <v>12</v>
      </c>
      <c r="J18" s="127" t="s">
        <v>110</v>
      </c>
      <c r="K18" s="8"/>
      <c r="L18" s="15"/>
    </row>
    <row r="19" spans="2:12" s="7" customFormat="1" ht="37.5" customHeight="1">
      <c r="B19" s="155"/>
      <c r="C19" s="136" t="s">
        <v>23</v>
      </c>
      <c r="D19" s="41"/>
      <c r="E19" s="41"/>
      <c r="F19" s="43">
        <f>SUM(F20:F20)</f>
        <v>1600</v>
      </c>
      <c r="G19" s="45">
        <f>SUM(G20:G20)</f>
        <v>1600</v>
      </c>
      <c r="H19" s="45">
        <f>SUM(H20:H20)</f>
        <v>0</v>
      </c>
      <c r="I19" s="142"/>
      <c r="J19" s="143"/>
      <c r="K19" s="8"/>
      <c r="L19" s="15"/>
    </row>
    <row r="20" spans="2:12" s="7" customFormat="1" ht="26.25" customHeight="1">
      <c r="B20" s="155"/>
      <c r="C20" s="38" t="s">
        <v>47</v>
      </c>
      <c r="D20" s="38" t="s">
        <v>31</v>
      </c>
      <c r="E20" s="49" t="s">
        <v>32</v>
      </c>
      <c r="F20" s="145">
        <v>1600</v>
      </c>
      <c r="G20" s="44">
        <v>1600</v>
      </c>
      <c r="H20" s="44">
        <v>0</v>
      </c>
      <c r="I20" s="49" t="s">
        <v>12</v>
      </c>
      <c r="J20" s="127" t="s">
        <v>109</v>
      </c>
      <c r="K20" s="8"/>
      <c r="L20" s="13"/>
    </row>
    <row r="21" spans="2:12" s="7" customFormat="1" ht="41.25" customHeight="1">
      <c r="B21" s="156"/>
      <c r="C21" s="136" t="s">
        <v>22</v>
      </c>
      <c r="D21" s="41"/>
      <c r="E21" s="41"/>
      <c r="F21" s="43">
        <f>SUM(F22:F24)</f>
        <v>2400</v>
      </c>
      <c r="G21" s="43">
        <f>SUM(G22:G24)</f>
        <v>2400</v>
      </c>
      <c r="H21" s="43">
        <f>SUM(H22:H24)</f>
        <v>0</v>
      </c>
      <c r="I21" s="142"/>
      <c r="J21" s="143"/>
      <c r="K21" s="8"/>
      <c r="L21" s="13"/>
    </row>
    <row r="22" spans="2:12" s="7" customFormat="1" ht="25.5" customHeight="1">
      <c r="B22" s="156"/>
      <c r="C22" s="146" t="s">
        <v>35</v>
      </c>
      <c r="D22" s="38" t="s">
        <v>36</v>
      </c>
      <c r="E22" s="38" t="s">
        <v>37</v>
      </c>
      <c r="F22" s="145">
        <v>800</v>
      </c>
      <c r="G22" s="68">
        <v>800</v>
      </c>
      <c r="H22" s="68">
        <v>0</v>
      </c>
      <c r="I22" s="49" t="s">
        <v>12</v>
      </c>
      <c r="J22" s="127" t="s">
        <v>109</v>
      </c>
      <c r="K22" s="8"/>
      <c r="L22" s="13"/>
    </row>
    <row r="23" spans="2:12" s="7" customFormat="1" ht="25.5" customHeight="1">
      <c r="B23" s="156"/>
      <c r="C23" s="146" t="s">
        <v>35</v>
      </c>
      <c r="D23" s="38" t="s">
        <v>38</v>
      </c>
      <c r="E23" s="38" t="s">
        <v>37</v>
      </c>
      <c r="F23" s="145">
        <v>800</v>
      </c>
      <c r="G23" s="68">
        <v>800</v>
      </c>
      <c r="H23" s="68">
        <v>0</v>
      </c>
      <c r="I23" s="49" t="s">
        <v>12</v>
      </c>
      <c r="J23" s="127" t="s">
        <v>109</v>
      </c>
      <c r="K23" s="8"/>
      <c r="L23" s="13"/>
    </row>
    <row r="24" spans="2:12" s="7" customFormat="1" ht="21.75" customHeight="1">
      <c r="B24" s="156"/>
      <c r="C24" s="146" t="s">
        <v>35</v>
      </c>
      <c r="D24" s="38" t="s">
        <v>39</v>
      </c>
      <c r="E24" s="38" t="s">
        <v>37</v>
      </c>
      <c r="F24" s="145">
        <v>800</v>
      </c>
      <c r="G24" s="68">
        <v>800</v>
      </c>
      <c r="H24" s="68">
        <v>0</v>
      </c>
      <c r="I24" s="49" t="s">
        <v>12</v>
      </c>
      <c r="J24" s="127" t="s">
        <v>109</v>
      </c>
      <c r="K24" s="8"/>
      <c r="L24" s="13"/>
    </row>
    <row r="25" spans="2:12" ht="39" customHeight="1">
      <c r="B25" s="133" t="s">
        <v>24</v>
      </c>
      <c r="C25" s="136" t="s">
        <v>25</v>
      </c>
      <c r="D25" s="41"/>
      <c r="E25" s="41"/>
      <c r="F25" s="43">
        <f>SUM(F26)</f>
        <v>600.01</v>
      </c>
      <c r="G25" s="43">
        <f>SUM(G26)</f>
        <v>600</v>
      </c>
      <c r="H25" s="43">
        <f>SUM(H26)</f>
        <v>0.01</v>
      </c>
      <c r="I25" s="142"/>
      <c r="J25" s="143"/>
      <c r="K25" s="9"/>
      <c r="L25" s="16"/>
    </row>
    <row r="26" spans="2:12" ht="25.5" customHeight="1">
      <c r="B26" s="138"/>
      <c r="C26" s="38" t="s">
        <v>13</v>
      </c>
      <c r="D26" s="38" t="s">
        <v>29</v>
      </c>
      <c r="E26" s="38" t="s">
        <v>30</v>
      </c>
      <c r="F26" s="147">
        <v>600.01</v>
      </c>
      <c r="G26" s="147">
        <v>600</v>
      </c>
      <c r="H26" s="147">
        <v>0.01</v>
      </c>
      <c r="I26" s="49" t="s">
        <v>12</v>
      </c>
      <c r="J26" s="127" t="s">
        <v>112</v>
      </c>
      <c r="K26" s="9"/>
      <c r="L26" s="16"/>
    </row>
    <row r="27" spans="2:12" ht="25.5" customHeight="1">
      <c r="B27" s="139"/>
      <c r="C27" s="38" t="s">
        <v>50</v>
      </c>
      <c r="D27" s="38" t="s">
        <v>115</v>
      </c>
      <c r="E27" s="40"/>
      <c r="F27" s="44">
        <v>15.2</v>
      </c>
      <c r="G27" s="44">
        <v>0</v>
      </c>
      <c r="H27" s="44">
        <v>15.2</v>
      </c>
      <c r="I27" s="49"/>
      <c r="J27" s="127"/>
      <c r="K27" s="9"/>
      <c r="L27" s="17"/>
    </row>
    <row r="28" spans="2:12" ht="24" customHeight="1" thickBot="1">
      <c r="B28" s="157" t="s">
        <v>7</v>
      </c>
      <c r="C28" s="158"/>
      <c r="D28" s="158"/>
      <c r="E28" s="158"/>
      <c r="F28" s="48">
        <f>F25+F21+F19+F14+F8+F5</f>
        <v>19720.010000000002</v>
      </c>
      <c r="G28" s="48">
        <f>G25+G21+G19+G14+G8+G5</f>
        <v>13600</v>
      </c>
      <c r="H28" s="48">
        <f>H25+H21+H19+H14+H8+H5</f>
        <v>2120.01</v>
      </c>
      <c r="I28" s="52"/>
      <c r="J28" s="128"/>
      <c r="K28" s="9"/>
      <c r="L28" s="16"/>
    </row>
    <row r="29" spans="2:12" ht="12">
      <c r="B29" s="20"/>
      <c r="C29" s="137" t="s">
        <v>15</v>
      </c>
      <c r="D29" s="20"/>
      <c r="E29" s="20"/>
      <c r="F29" s="20"/>
      <c r="G29" s="20"/>
      <c r="H29" s="20"/>
      <c r="I29" s="20"/>
      <c r="J29" s="20"/>
      <c r="L29" s="18"/>
    </row>
    <row r="30" spans="2:12" ht="11.25">
      <c r="B30" s="19"/>
      <c r="C30" s="19"/>
      <c r="D30" s="19"/>
      <c r="E30" s="19"/>
      <c r="F30" s="19"/>
      <c r="G30" s="19"/>
      <c r="H30" s="19"/>
      <c r="I30" s="19"/>
      <c r="J30" s="19"/>
      <c r="L30" s="18"/>
    </row>
    <row r="31" spans="2:10" ht="11.25">
      <c r="B31" s="29"/>
      <c r="C31" s="29"/>
      <c r="D31" s="29"/>
      <c r="E31" s="29"/>
      <c r="F31" s="29"/>
      <c r="G31" s="29"/>
      <c r="H31" s="29"/>
      <c r="I31" s="29"/>
      <c r="J31" s="29"/>
    </row>
    <row r="33" spans="5:6" ht="11.25">
      <c r="E33" s="5"/>
      <c r="F33" s="5"/>
    </row>
    <row r="34" spans="5:6" ht="12.75" customHeight="1">
      <c r="E34" s="5"/>
      <c r="F34" s="5"/>
    </row>
    <row r="35" spans="5:6" ht="12.75" customHeight="1">
      <c r="E35" s="5"/>
      <c r="F35" s="5"/>
    </row>
    <row r="36" spans="5:6" ht="11.25">
      <c r="E36" s="6"/>
      <c r="F36" s="6"/>
    </row>
    <row r="37" spans="5:6" ht="11.25">
      <c r="E37" s="6"/>
      <c r="F37" s="6"/>
    </row>
    <row r="38" spans="5:6" ht="11.25">
      <c r="E38" s="6"/>
      <c r="F38" s="6"/>
    </row>
    <row r="39" spans="5:6" ht="11.25">
      <c r="E39" s="6"/>
      <c r="F39" s="6"/>
    </row>
    <row r="50" spans="2:8" ht="11.25">
      <c r="B50" s="2"/>
      <c r="C50" s="3"/>
      <c r="D50" s="2"/>
      <c r="E50" s="2"/>
      <c r="F50" s="2"/>
      <c r="G50" s="2"/>
      <c r="H50" s="2"/>
    </row>
    <row r="51" spans="2:8" ht="11.25">
      <c r="B51" s="2"/>
      <c r="C51" s="2"/>
      <c r="D51" s="2"/>
      <c r="E51" s="2"/>
      <c r="F51" s="2"/>
      <c r="G51" s="2"/>
      <c r="H51" s="2"/>
    </row>
    <row r="52" spans="2:8" ht="11.25">
      <c r="B52" s="2"/>
      <c r="C52" s="2"/>
      <c r="D52" s="2"/>
      <c r="E52" s="2"/>
      <c r="F52" s="2"/>
      <c r="G52" s="2"/>
      <c r="H52" s="2"/>
    </row>
    <row r="53" spans="2:8" ht="11.25">
      <c r="B53" s="2"/>
      <c r="C53" s="2"/>
      <c r="D53" s="2"/>
      <c r="E53" s="2"/>
      <c r="F53" s="2"/>
      <c r="G53" s="2"/>
      <c r="H53" s="2"/>
    </row>
    <row r="54" spans="2:8" ht="11.25">
      <c r="B54" s="2"/>
      <c r="C54" s="2"/>
      <c r="D54" s="2"/>
      <c r="E54" s="2"/>
      <c r="F54" s="2"/>
      <c r="G54" s="2"/>
      <c r="H54" s="2"/>
    </row>
    <row r="55" spans="2:8" ht="11.25">
      <c r="B55" s="4"/>
      <c r="C55" s="4"/>
      <c r="D55" s="4"/>
      <c r="E55" s="4"/>
      <c r="F55" s="4"/>
      <c r="G55" s="4"/>
      <c r="H55" s="4"/>
    </row>
  </sheetData>
  <sheetProtection/>
  <mergeCells count="3">
    <mergeCell ref="B8:B24"/>
    <mergeCell ref="B28:E28"/>
    <mergeCell ref="B2:J3"/>
  </mergeCells>
  <printOptions/>
  <pageMargins left="1.1811023622047245" right="0.15748031496062992" top="0.2362204724409449" bottom="0.35433070866141736" header="0.15748031496062992" footer="0.196850393700787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7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2.25390625" style="71" customWidth="1"/>
    <col min="2" max="2" width="24.625" style="71" customWidth="1"/>
    <col min="3" max="3" width="14.875" style="71" customWidth="1"/>
    <col min="4" max="4" width="16.875" style="71" customWidth="1"/>
    <col min="5" max="5" width="11.75390625" style="71" customWidth="1"/>
    <col min="6" max="6" width="8.375" style="71" customWidth="1"/>
    <col min="7" max="7" width="10.125" style="71" customWidth="1"/>
    <col min="8" max="8" width="11.375" style="71" customWidth="1"/>
    <col min="9" max="9" width="11.00390625" style="71" customWidth="1"/>
    <col min="10" max="10" width="18.125" style="71" customWidth="1"/>
    <col min="11" max="11" width="11.25390625" style="71" customWidth="1"/>
    <col min="12" max="12" width="12.00390625" style="71" customWidth="1"/>
    <col min="13" max="13" width="10.375" style="71" customWidth="1"/>
    <col min="14" max="14" width="9.00390625" style="71" customWidth="1"/>
    <col min="15" max="15" width="10.00390625" style="71" customWidth="1"/>
    <col min="16" max="16" width="11.00390625" style="71" customWidth="1"/>
    <col min="17" max="17" width="25.375" style="71" customWidth="1"/>
    <col min="18" max="16384" width="9.125" style="71" customWidth="1"/>
  </cols>
  <sheetData>
    <row r="2" ht="15.75">
      <c r="E2" s="94" t="s">
        <v>95</v>
      </c>
    </row>
    <row r="4" spans="2:16" ht="47.25" customHeight="1">
      <c r="B4" s="74" t="s">
        <v>60</v>
      </c>
      <c r="C4" s="74" t="s">
        <v>53</v>
      </c>
      <c r="D4" s="74" t="s">
        <v>52</v>
      </c>
      <c r="E4" s="74" t="s">
        <v>3</v>
      </c>
      <c r="F4" s="74" t="s">
        <v>51</v>
      </c>
      <c r="G4" s="74" t="s">
        <v>55</v>
      </c>
      <c r="H4" s="74" t="s">
        <v>105</v>
      </c>
      <c r="I4" s="74" t="s">
        <v>106</v>
      </c>
      <c r="J4" s="74" t="s">
        <v>107</v>
      </c>
      <c r="K4" s="74" t="s">
        <v>68</v>
      </c>
      <c r="L4" s="74" t="s">
        <v>69</v>
      </c>
      <c r="M4" s="74" t="s">
        <v>56</v>
      </c>
      <c r="N4" s="74" t="s">
        <v>58</v>
      </c>
      <c r="O4" s="74" t="s">
        <v>57</v>
      </c>
      <c r="P4" s="74" t="s">
        <v>59</v>
      </c>
    </row>
    <row r="5" spans="2:16" ht="31.5" customHeight="1">
      <c r="B5" s="119" t="s">
        <v>100</v>
      </c>
      <c r="C5" s="120" t="s">
        <v>101</v>
      </c>
      <c r="D5" s="120"/>
      <c r="E5" s="120" t="s">
        <v>102</v>
      </c>
      <c r="F5" s="120" t="s">
        <v>103</v>
      </c>
      <c r="G5" s="121">
        <v>2000</v>
      </c>
      <c r="H5" s="121">
        <v>0</v>
      </c>
      <c r="I5" s="121">
        <v>0</v>
      </c>
      <c r="J5" s="121">
        <v>2000</v>
      </c>
      <c r="K5" s="101">
        <v>0</v>
      </c>
      <c r="L5" s="122"/>
      <c r="M5" s="101">
        <v>0</v>
      </c>
      <c r="N5" s="101">
        <v>0</v>
      </c>
      <c r="O5" s="101">
        <f>G5-K5-L5-M5-N5</f>
        <v>2000</v>
      </c>
      <c r="P5" s="120"/>
    </row>
    <row r="6" spans="2:17" ht="31.5" customHeight="1">
      <c r="B6" s="96" t="s">
        <v>100</v>
      </c>
      <c r="C6" s="113" t="s">
        <v>101</v>
      </c>
      <c r="D6" s="113"/>
      <c r="E6" s="113"/>
      <c r="F6" s="113" t="s">
        <v>103</v>
      </c>
      <c r="G6" s="114">
        <v>2000</v>
      </c>
      <c r="H6" s="114">
        <v>0</v>
      </c>
      <c r="I6" s="114">
        <v>0</v>
      </c>
      <c r="J6" s="114">
        <v>2000</v>
      </c>
      <c r="K6" s="88">
        <v>0</v>
      </c>
      <c r="L6" s="115"/>
      <c r="M6" s="88">
        <v>0</v>
      </c>
      <c r="N6" s="88">
        <v>0</v>
      </c>
      <c r="O6" s="88">
        <f>G6-K6-L6-M6-N6</f>
        <v>2000</v>
      </c>
      <c r="P6" s="113"/>
      <c r="Q6" s="116" t="s">
        <v>104</v>
      </c>
    </row>
    <row r="7" spans="2:16" ht="15.75" customHeight="1">
      <c r="B7" s="112"/>
      <c r="C7" s="105"/>
      <c r="D7" s="105"/>
      <c r="E7" s="105"/>
      <c r="F7" s="105"/>
      <c r="G7" s="104">
        <f aca="true" t="shared" si="0" ref="G7:O7">SUM(G5:G6)</f>
        <v>4000</v>
      </c>
      <c r="H7" s="104">
        <f t="shared" si="0"/>
        <v>0</v>
      </c>
      <c r="I7" s="104">
        <f t="shared" si="0"/>
        <v>0</v>
      </c>
      <c r="J7" s="104">
        <f t="shared" si="0"/>
        <v>4000</v>
      </c>
      <c r="K7" s="104">
        <f t="shared" si="0"/>
        <v>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4">
        <f t="shared" si="0"/>
        <v>4000</v>
      </c>
      <c r="P7" s="105"/>
    </row>
    <row r="8" spans="2:16" ht="15.75" customHeight="1">
      <c r="B8" s="78" t="s">
        <v>70</v>
      </c>
      <c r="C8" s="77" t="s">
        <v>71</v>
      </c>
      <c r="D8" s="77" t="s">
        <v>72</v>
      </c>
      <c r="E8" s="77" t="s">
        <v>37</v>
      </c>
      <c r="F8" s="77" t="s">
        <v>73</v>
      </c>
      <c r="G8" s="84">
        <v>1275</v>
      </c>
      <c r="H8" s="84">
        <v>1275</v>
      </c>
      <c r="I8" s="84">
        <v>0</v>
      </c>
      <c r="J8" s="84">
        <v>0</v>
      </c>
      <c r="K8" s="79">
        <v>0</v>
      </c>
      <c r="L8" s="79">
        <v>0</v>
      </c>
      <c r="M8" s="79">
        <v>0</v>
      </c>
      <c r="N8" s="79">
        <v>184</v>
      </c>
      <c r="O8" s="91">
        <f>G8-K8-L8-M8-N8</f>
        <v>1091</v>
      </c>
      <c r="P8" s="92" t="s">
        <v>89</v>
      </c>
    </row>
    <row r="9" spans="2:16" ht="15.75" customHeight="1">
      <c r="B9" s="78" t="s">
        <v>70</v>
      </c>
      <c r="C9" s="77" t="s">
        <v>71</v>
      </c>
      <c r="D9" s="77" t="s">
        <v>74</v>
      </c>
      <c r="E9" s="77" t="s">
        <v>37</v>
      </c>
      <c r="F9" s="77" t="s">
        <v>73</v>
      </c>
      <c r="G9" s="84">
        <v>1275</v>
      </c>
      <c r="H9" s="84">
        <v>1275</v>
      </c>
      <c r="I9" s="84">
        <v>0</v>
      </c>
      <c r="J9" s="84">
        <v>0</v>
      </c>
      <c r="K9" s="79">
        <v>0</v>
      </c>
      <c r="L9" s="79">
        <v>0</v>
      </c>
      <c r="M9" s="79">
        <v>0</v>
      </c>
      <c r="N9" s="79">
        <v>184</v>
      </c>
      <c r="O9" s="91">
        <f>G9-K9-L9-M9-N9</f>
        <v>1091</v>
      </c>
      <c r="P9" s="92" t="s">
        <v>89</v>
      </c>
    </row>
    <row r="10" spans="2:16" ht="15.75" customHeight="1">
      <c r="B10" s="78" t="s">
        <v>61</v>
      </c>
      <c r="C10" s="77" t="s">
        <v>66</v>
      </c>
      <c r="D10" s="77" t="s">
        <v>75</v>
      </c>
      <c r="E10" s="77" t="s">
        <v>37</v>
      </c>
      <c r="F10" s="77" t="s">
        <v>73</v>
      </c>
      <c r="G10" s="84">
        <v>1020</v>
      </c>
      <c r="H10" s="84">
        <v>0</v>
      </c>
      <c r="I10" s="84">
        <v>1020</v>
      </c>
      <c r="J10" s="84">
        <v>0</v>
      </c>
      <c r="K10" s="79">
        <v>0</v>
      </c>
      <c r="L10" s="79">
        <v>0</v>
      </c>
      <c r="M10" s="79">
        <v>91.8</v>
      </c>
      <c r="N10" s="79">
        <v>68</v>
      </c>
      <c r="O10" s="91">
        <f>G10-K10-L10-M10-N10</f>
        <v>860.2</v>
      </c>
      <c r="P10" s="92" t="s">
        <v>89</v>
      </c>
    </row>
    <row r="11" spans="2:16" ht="15.75" customHeight="1">
      <c r="B11" s="78" t="s">
        <v>76</v>
      </c>
      <c r="C11" s="77" t="s">
        <v>66</v>
      </c>
      <c r="D11" s="77" t="s">
        <v>77</v>
      </c>
      <c r="E11" s="77" t="s">
        <v>37</v>
      </c>
      <c r="F11" s="77" t="s">
        <v>73</v>
      </c>
      <c r="G11" s="84">
        <v>1020</v>
      </c>
      <c r="H11" s="84">
        <v>1020</v>
      </c>
      <c r="I11" s="84">
        <v>0</v>
      </c>
      <c r="J11" s="84">
        <v>0</v>
      </c>
      <c r="K11" s="79">
        <v>0</v>
      </c>
      <c r="L11" s="79">
        <v>0</v>
      </c>
      <c r="M11" s="79">
        <v>91.8</v>
      </c>
      <c r="N11" s="79">
        <v>68</v>
      </c>
      <c r="O11" s="91">
        <f>G11-K11-L11-M11-N11</f>
        <v>860.2</v>
      </c>
      <c r="P11" s="92" t="s">
        <v>89</v>
      </c>
    </row>
    <row r="12" spans="2:16" ht="15.75" customHeight="1">
      <c r="B12" s="78" t="s">
        <v>78</v>
      </c>
      <c r="C12" s="77" t="s">
        <v>66</v>
      </c>
      <c r="D12" s="77" t="s">
        <v>79</v>
      </c>
      <c r="E12" s="77" t="s">
        <v>37</v>
      </c>
      <c r="F12" s="77" t="s">
        <v>73</v>
      </c>
      <c r="G12" s="84">
        <v>1530</v>
      </c>
      <c r="H12" s="84">
        <v>430</v>
      </c>
      <c r="I12" s="84">
        <v>1100</v>
      </c>
      <c r="J12" s="84">
        <v>0</v>
      </c>
      <c r="K12" s="79">
        <v>0</v>
      </c>
      <c r="L12" s="79">
        <v>0</v>
      </c>
      <c r="M12" s="79">
        <v>137.7</v>
      </c>
      <c r="N12" s="79">
        <v>102</v>
      </c>
      <c r="O12" s="91">
        <f>G12-K12-L12-M12-N12</f>
        <v>1290.3</v>
      </c>
      <c r="P12" s="92" t="s">
        <v>89</v>
      </c>
    </row>
    <row r="13" spans="2:16" ht="15.75" customHeight="1">
      <c r="B13" s="102"/>
      <c r="C13" s="103"/>
      <c r="D13" s="103"/>
      <c r="E13" s="103"/>
      <c r="F13" s="103"/>
      <c r="G13" s="104">
        <f aca="true" t="shared" si="1" ref="G13:O13">SUM(G8:G12)</f>
        <v>6120</v>
      </c>
      <c r="H13" s="104">
        <f t="shared" si="1"/>
        <v>4000</v>
      </c>
      <c r="I13" s="104">
        <f t="shared" si="1"/>
        <v>2120</v>
      </c>
      <c r="J13" s="104">
        <f t="shared" si="1"/>
        <v>0</v>
      </c>
      <c r="K13" s="104">
        <f t="shared" si="1"/>
        <v>0</v>
      </c>
      <c r="L13" s="104">
        <f t="shared" si="1"/>
        <v>0</v>
      </c>
      <c r="M13" s="104">
        <f t="shared" si="1"/>
        <v>321.29999999999995</v>
      </c>
      <c r="N13" s="104">
        <f t="shared" si="1"/>
        <v>606</v>
      </c>
      <c r="O13" s="104">
        <f t="shared" si="1"/>
        <v>5192.7</v>
      </c>
      <c r="P13" s="105"/>
    </row>
    <row r="14" spans="2:16" ht="15.75" customHeight="1">
      <c r="B14" s="97" t="s">
        <v>61</v>
      </c>
      <c r="C14" s="93" t="s">
        <v>66</v>
      </c>
      <c r="D14" s="98" t="s">
        <v>63</v>
      </c>
      <c r="E14" s="93" t="s">
        <v>46</v>
      </c>
      <c r="F14" s="93" t="s">
        <v>54</v>
      </c>
      <c r="G14" s="99">
        <v>1250</v>
      </c>
      <c r="H14" s="99">
        <v>1250</v>
      </c>
      <c r="I14" s="99">
        <v>0</v>
      </c>
      <c r="J14" s="99">
        <v>0</v>
      </c>
      <c r="K14" s="100">
        <v>0</v>
      </c>
      <c r="L14" s="100"/>
      <c r="M14" s="100">
        <v>112.5</v>
      </c>
      <c r="N14" s="100">
        <v>83</v>
      </c>
      <c r="O14" s="101">
        <f aca="true" t="shared" si="2" ref="O14:O23">G14-K14-L14-M14-N14</f>
        <v>1054.5</v>
      </c>
      <c r="P14" s="93" t="s">
        <v>97</v>
      </c>
    </row>
    <row r="15" spans="2:16" ht="15.75">
      <c r="B15" s="86" t="s">
        <v>61</v>
      </c>
      <c r="C15" s="75" t="s">
        <v>66</v>
      </c>
      <c r="D15" s="76" t="s">
        <v>62</v>
      </c>
      <c r="E15" s="76" t="s">
        <v>44</v>
      </c>
      <c r="F15" s="75" t="s">
        <v>54</v>
      </c>
      <c r="G15" s="85">
        <v>1250</v>
      </c>
      <c r="H15" s="85">
        <v>1250</v>
      </c>
      <c r="I15" s="85">
        <v>0</v>
      </c>
      <c r="J15" s="85">
        <v>0</v>
      </c>
      <c r="K15" s="80">
        <v>0</v>
      </c>
      <c r="L15" s="80"/>
      <c r="M15" s="80">
        <v>112.5</v>
      </c>
      <c r="N15" s="80">
        <v>83</v>
      </c>
      <c r="O15" s="91">
        <f t="shared" si="2"/>
        <v>1054.5</v>
      </c>
      <c r="P15" s="90" t="s">
        <v>96</v>
      </c>
    </row>
    <row r="16" spans="2:17" ht="15.75">
      <c r="B16" s="87" t="s">
        <v>65</v>
      </c>
      <c r="C16" s="82" t="s">
        <v>66</v>
      </c>
      <c r="D16" s="118" t="s">
        <v>108</v>
      </c>
      <c r="E16" s="71" t="s">
        <v>32</v>
      </c>
      <c r="F16" s="75" t="s">
        <v>54</v>
      </c>
      <c r="G16" s="85">
        <v>1250</v>
      </c>
      <c r="H16" s="85">
        <v>1250</v>
      </c>
      <c r="I16" s="85">
        <v>0</v>
      </c>
      <c r="J16" s="85">
        <v>0</v>
      </c>
      <c r="K16" s="81">
        <v>142.06</v>
      </c>
      <c r="L16" s="80">
        <v>213.87</v>
      </c>
      <c r="M16" s="80">
        <v>80.47</v>
      </c>
      <c r="N16" s="80">
        <v>59</v>
      </c>
      <c r="O16" s="91">
        <f t="shared" si="2"/>
        <v>754.6</v>
      </c>
      <c r="P16" s="90" t="s">
        <v>90</v>
      </c>
      <c r="Q16" s="71" t="s">
        <v>91</v>
      </c>
    </row>
    <row r="17" spans="2:17" ht="15.75">
      <c r="B17" s="95" t="s">
        <v>65</v>
      </c>
      <c r="C17" s="82" t="s">
        <v>66</v>
      </c>
      <c r="D17" s="76" t="s">
        <v>67</v>
      </c>
      <c r="E17" s="75" t="s">
        <v>34</v>
      </c>
      <c r="F17" s="75" t="s">
        <v>54</v>
      </c>
      <c r="G17" s="85">
        <v>1250</v>
      </c>
      <c r="H17" s="85">
        <v>1250</v>
      </c>
      <c r="I17" s="85">
        <v>0</v>
      </c>
      <c r="J17" s="85">
        <v>0</v>
      </c>
      <c r="K17" s="80">
        <v>142.06</v>
      </c>
      <c r="L17" s="80">
        <v>213.87</v>
      </c>
      <c r="M17" s="80">
        <v>80.47</v>
      </c>
      <c r="N17" s="80">
        <v>59</v>
      </c>
      <c r="O17" s="91">
        <f>G17-K17-L17-M17-N17</f>
        <v>754.6</v>
      </c>
      <c r="P17" s="90" t="s">
        <v>93</v>
      </c>
      <c r="Q17" s="71" t="s">
        <v>91</v>
      </c>
    </row>
    <row r="18" spans="2:16" ht="15.75">
      <c r="B18" s="106"/>
      <c r="C18" s="107"/>
      <c r="D18" s="108"/>
      <c r="E18" s="107"/>
      <c r="F18" s="107"/>
      <c r="G18" s="109">
        <f>SUM(G14:G17)</f>
        <v>5000</v>
      </c>
      <c r="H18" s="109">
        <f aca="true" t="shared" si="3" ref="H18:N18">SUM(H14:H17)</f>
        <v>5000</v>
      </c>
      <c r="I18" s="109">
        <f t="shared" si="3"/>
        <v>0</v>
      </c>
      <c r="J18" s="109">
        <f t="shared" si="3"/>
        <v>0</v>
      </c>
      <c r="K18" s="109">
        <f t="shared" si="3"/>
        <v>284.12</v>
      </c>
      <c r="L18" s="109">
        <f t="shared" si="3"/>
        <v>427.74</v>
      </c>
      <c r="M18" s="109">
        <f t="shared" si="3"/>
        <v>385.94000000000005</v>
      </c>
      <c r="N18" s="109">
        <f t="shared" si="3"/>
        <v>284</v>
      </c>
      <c r="O18" s="109">
        <f>SUM(O14:O16)</f>
        <v>2863.6</v>
      </c>
      <c r="P18" s="107"/>
    </row>
    <row r="19" spans="2:17" ht="15.75">
      <c r="B19" s="87" t="s">
        <v>92</v>
      </c>
      <c r="C19" s="82"/>
      <c r="D19" s="75" t="s">
        <v>80</v>
      </c>
      <c r="E19" s="75" t="s">
        <v>32</v>
      </c>
      <c r="F19" s="75" t="s">
        <v>64</v>
      </c>
      <c r="G19" s="85">
        <v>1600</v>
      </c>
      <c r="H19" s="85">
        <v>1600</v>
      </c>
      <c r="I19" s="85">
        <v>0</v>
      </c>
      <c r="J19" s="85">
        <v>0</v>
      </c>
      <c r="K19" s="81">
        <v>181.82</v>
      </c>
      <c r="L19" s="80">
        <v>273.74</v>
      </c>
      <c r="M19" s="80">
        <v>103</v>
      </c>
      <c r="N19" s="80">
        <v>76</v>
      </c>
      <c r="O19" s="89">
        <f t="shared" si="2"/>
        <v>965.44</v>
      </c>
      <c r="P19" s="90" t="s">
        <v>90</v>
      </c>
      <c r="Q19" s="71" t="s">
        <v>91</v>
      </c>
    </row>
    <row r="20" spans="2:16" ht="15.75">
      <c r="B20" s="106"/>
      <c r="C20" s="107"/>
      <c r="D20" s="107"/>
      <c r="E20" s="107"/>
      <c r="F20" s="107"/>
      <c r="G20" s="109">
        <f aca="true" t="shared" si="4" ref="G20:O20">SUM(G19)</f>
        <v>1600</v>
      </c>
      <c r="H20" s="109">
        <f t="shared" si="4"/>
        <v>1600</v>
      </c>
      <c r="I20" s="109">
        <f t="shared" si="4"/>
        <v>0</v>
      </c>
      <c r="J20" s="109">
        <f t="shared" si="4"/>
        <v>0</v>
      </c>
      <c r="K20" s="109">
        <f t="shared" si="4"/>
        <v>181.82</v>
      </c>
      <c r="L20" s="109">
        <f t="shared" si="4"/>
        <v>273.74</v>
      </c>
      <c r="M20" s="109">
        <f t="shared" si="4"/>
        <v>103</v>
      </c>
      <c r="N20" s="109">
        <f t="shared" si="4"/>
        <v>76</v>
      </c>
      <c r="O20" s="109">
        <f t="shared" si="4"/>
        <v>965.44</v>
      </c>
      <c r="P20" s="111"/>
    </row>
    <row r="21" spans="2:16" ht="15.75">
      <c r="B21" s="86" t="s">
        <v>61</v>
      </c>
      <c r="C21" s="75" t="s">
        <v>66</v>
      </c>
      <c r="D21" s="75" t="s">
        <v>81</v>
      </c>
      <c r="E21" s="75" t="s">
        <v>37</v>
      </c>
      <c r="F21" s="75" t="s">
        <v>82</v>
      </c>
      <c r="G21" s="85">
        <v>800</v>
      </c>
      <c r="H21" s="85">
        <v>800</v>
      </c>
      <c r="I21" s="85">
        <v>0</v>
      </c>
      <c r="J21" s="85">
        <v>0</v>
      </c>
      <c r="K21" s="80">
        <v>0</v>
      </c>
      <c r="L21" s="80">
        <v>0</v>
      </c>
      <c r="M21" s="80">
        <v>72</v>
      </c>
      <c r="N21" s="80">
        <v>53</v>
      </c>
      <c r="O21" s="89">
        <f t="shared" si="2"/>
        <v>675</v>
      </c>
      <c r="P21" s="159" t="s">
        <v>89</v>
      </c>
    </row>
    <row r="22" spans="2:16" ht="15.75">
      <c r="B22" s="86" t="s">
        <v>61</v>
      </c>
      <c r="C22" s="75" t="s">
        <v>66</v>
      </c>
      <c r="D22" s="75" t="s">
        <v>83</v>
      </c>
      <c r="E22" s="75" t="s">
        <v>37</v>
      </c>
      <c r="F22" s="75" t="s">
        <v>82</v>
      </c>
      <c r="G22" s="85">
        <v>800</v>
      </c>
      <c r="H22" s="85">
        <v>800</v>
      </c>
      <c r="I22" s="85">
        <v>0</v>
      </c>
      <c r="J22" s="85">
        <v>0</v>
      </c>
      <c r="K22" s="80">
        <v>0</v>
      </c>
      <c r="L22" s="80">
        <v>0</v>
      </c>
      <c r="M22" s="80">
        <v>72</v>
      </c>
      <c r="N22" s="80">
        <v>53</v>
      </c>
      <c r="O22" s="89">
        <f t="shared" si="2"/>
        <v>675</v>
      </c>
      <c r="P22" s="160"/>
    </row>
    <row r="23" spans="2:16" ht="15.75">
      <c r="B23" s="86" t="s">
        <v>61</v>
      </c>
      <c r="C23" s="75" t="s">
        <v>66</v>
      </c>
      <c r="D23" s="75" t="s">
        <v>84</v>
      </c>
      <c r="E23" s="75" t="s">
        <v>37</v>
      </c>
      <c r="F23" s="75" t="s">
        <v>82</v>
      </c>
      <c r="G23" s="85">
        <v>800</v>
      </c>
      <c r="H23" s="85">
        <v>800</v>
      </c>
      <c r="I23" s="85">
        <v>0</v>
      </c>
      <c r="J23" s="85">
        <v>0</v>
      </c>
      <c r="K23" s="80">
        <v>0</v>
      </c>
      <c r="L23" s="80">
        <v>0</v>
      </c>
      <c r="M23" s="80">
        <v>72</v>
      </c>
      <c r="N23" s="80">
        <v>53</v>
      </c>
      <c r="O23" s="89">
        <f t="shared" si="2"/>
        <v>675</v>
      </c>
      <c r="P23" s="161"/>
    </row>
    <row r="24" spans="2:16" ht="15.75">
      <c r="B24" s="106"/>
      <c r="C24" s="107"/>
      <c r="D24" s="107"/>
      <c r="E24" s="107"/>
      <c r="F24" s="107"/>
      <c r="G24" s="109">
        <f aca="true" t="shared" si="5" ref="G24:O24">SUM(G21:G23)</f>
        <v>2400</v>
      </c>
      <c r="H24" s="109">
        <f t="shared" si="5"/>
        <v>2400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109">
        <f t="shared" si="5"/>
        <v>0</v>
      </c>
      <c r="M24" s="109">
        <f t="shared" si="5"/>
        <v>216</v>
      </c>
      <c r="N24" s="109">
        <f t="shared" si="5"/>
        <v>159</v>
      </c>
      <c r="O24" s="109">
        <f t="shared" si="5"/>
        <v>2025</v>
      </c>
      <c r="P24" s="110"/>
    </row>
    <row r="25" spans="2:16" ht="50.25" customHeight="1">
      <c r="B25" s="78" t="s">
        <v>85</v>
      </c>
      <c r="C25" s="75" t="s">
        <v>86</v>
      </c>
      <c r="D25" s="75" t="s">
        <v>87</v>
      </c>
      <c r="E25" s="75" t="s">
        <v>30</v>
      </c>
      <c r="F25" s="75" t="s">
        <v>88</v>
      </c>
      <c r="G25" s="85">
        <v>600.01</v>
      </c>
      <c r="H25" s="85">
        <v>600</v>
      </c>
      <c r="I25" s="85">
        <v>0.01</v>
      </c>
      <c r="J25" s="85">
        <v>0</v>
      </c>
      <c r="K25" s="83">
        <v>0</v>
      </c>
      <c r="L25" s="83">
        <v>0</v>
      </c>
      <c r="M25" s="83">
        <v>0</v>
      </c>
      <c r="N25" s="83">
        <v>0</v>
      </c>
      <c r="O25" s="89">
        <v>600.01</v>
      </c>
      <c r="P25" s="90" t="s">
        <v>94</v>
      </c>
    </row>
    <row r="26" spans="2:16" ht="15.75">
      <c r="B26" s="73" t="s">
        <v>98</v>
      </c>
      <c r="C26" s="75" t="s">
        <v>99</v>
      </c>
      <c r="D26" s="75"/>
      <c r="E26" s="75"/>
      <c r="F26" s="75"/>
      <c r="G26" s="85">
        <v>15.2</v>
      </c>
      <c r="H26" s="85">
        <v>0</v>
      </c>
      <c r="I26" s="85">
        <v>15.2</v>
      </c>
      <c r="J26" s="85"/>
      <c r="K26" s="80"/>
      <c r="L26" s="80"/>
      <c r="M26" s="80"/>
      <c r="N26" s="80"/>
      <c r="O26" s="89">
        <v>15.2</v>
      </c>
      <c r="P26" s="75"/>
    </row>
    <row r="27" spans="2:16" ht="15.75">
      <c r="B27" s="73"/>
      <c r="C27" s="75"/>
      <c r="D27" s="75"/>
      <c r="E27" s="75"/>
      <c r="F27" s="75"/>
      <c r="G27" s="85"/>
      <c r="H27" s="85"/>
      <c r="I27" s="85"/>
      <c r="J27" s="85"/>
      <c r="K27" s="80"/>
      <c r="L27" s="80"/>
      <c r="M27" s="80"/>
      <c r="N27" s="80"/>
      <c r="O27" s="83"/>
      <c r="P27" s="75"/>
    </row>
    <row r="28" spans="2:16" ht="15.75">
      <c r="B28" s="73"/>
      <c r="C28" s="75"/>
      <c r="D28" s="75"/>
      <c r="E28" s="75"/>
      <c r="F28" s="75"/>
      <c r="G28" s="85"/>
      <c r="H28" s="85"/>
      <c r="I28" s="85"/>
      <c r="J28" s="85"/>
      <c r="K28" s="80"/>
      <c r="L28" s="80"/>
      <c r="M28" s="80"/>
      <c r="N28" s="80"/>
      <c r="O28" s="83"/>
      <c r="P28" s="75"/>
    </row>
    <row r="29" spans="2:16" ht="15.75">
      <c r="B29" s="73"/>
      <c r="C29" s="75"/>
      <c r="D29" s="75"/>
      <c r="E29" s="75"/>
      <c r="F29" s="75"/>
      <c r="G29" s="117">
        <f>G7+G13+G18+G20+G24+G25+G26</f>
        <v>19735.21</v>
      </c>
      <c r="H29" s="117">
        <f aca="true" t="shared" si="6" ref="H29:O29">H7+H13+H18+H20+H24+H25+H26</f>
        <v>13600</v>
      </c>
      <c r="I29" s="117">
        <f t="shared" si="6"/>
        <v>2135.21</v>
      </c>
      <c r="J29" s="117">
        <f t="shared" si="6"/>
        <v>4000</v>
      </c>
      <c r="K29" s="123">
        <f t="shared" si="6"/>
        <v>465.94</v>
      </c>
      <c r="L29" s="123">
        <f t="shared" si="6"/>
        <v>701.48</v>
      </c>
      <c r="M29" s="123">
        <f t="shared" si="6"/>
        <v>1026.24</v>
      </c>
      <c r="N29" s="123">
        <f t="shared" si="6"/>
        <v>1125</v>
      </c>
      <c r="O29" s="123">
        <f t="shared" si="6"/>
        <v>15661.950000000003</v>
      </c>
      <c r="P29" s="75"/>
    </row>
    <row r="30" spans="7:15" ht="15.75">
      <c r="G30" s="72"/>
      <c r="H30" s="72"/>
      <c r="I30" s="72"/>
      <c r="J30" s="72"/>
      <c r="K30" s="72"/>
      <c r="L30" s="72"/>
      <c r="M30" s="72"/>
      <c r="N30" s="72"/>
      <c r="O30" s="72"/>
    </row>
    <row r="31" spans="7:15" ht="15.75">
      <c r="G31" s="72"/>
      <c r="H31" s="72"/>
      <c r="I31" s="72"/>
      <c r="J31" s="72"/>
      <c r="K31" s="72"/>
      <c r="L31" s="72"/>
      <c r="M31" s="72"/>
      <c r="N31" s="72"/>
      <c r="O31" s="72"/>
    </row>
    <row r="32" spans="7:15" ht="15.75">
      <c r="G32" s="72"/>
      <c r="H32" s="72"/>
      <c r="I32" s="72"/>
      <c r="J32" s="72"/>
      <c r="K32" s="72"/>
      <c r="L32" s="72"/>
      <c r="M32" s="72"/>
      <c r="N32" s="72"/>
      <c r="O32" s="72"/>
    </row>
    <row r="33" spans="7:15" ht="15.75">
      <c r="G33" s="72"/>
      <c r="H33" s="72"/>
      <c r="I33" s="72"/>
      <c r="J33" s="72"/>
      <c r="K33" s="72"/>
      <c r="L33" s="72"/>
      <c r="M33" s="72"/>
      <c r="N33" s="72"/>
      <c r="O33" s="72"/>
    </row>
    <row r="34" spans="7:15" ht="15.75">
      <c r="G34" s="72"/>
      <c r="H34" s="72"/>
      <c r="I34" s="72"/>
      <c r="J34" s="72"/>
      <c r="K34" s="72"/>
      <c r="L34" s="72"/>
      <c r="M34" s="72"/>
      <c r="N34" s="72"/>
      <c r="O34" s="72"/>
    </row>
    <row r="35" spans="7:15" ht="15.75">
      <c r="G35" s="72"/>
      <c r="H35" s="72"/>
      <c r="I35" s="72"/>
      <c r="J35" s="72"/>
      <c r="K35" s="72"/>
      <c r="L35" s="72"/>
      <c r="M35" s="72"/>
      <c r="N35" s="72"/>
      <c r="O35" s="72"/>
    </row>
    <row r="36" spans="7:15" ht="15.75">
      <c r="G36" s="72"/>
      <c r="H36" s="72"/>
      <c r="I36" s="72"/>
      <c r="J36" s="72"/>
      <c r="K36" s="72"/>
      <c r="L36" s="72"/>
      <c r="M36" s="72"/>
      <c r="N36" s="72"/>
      <c r="O36" s="72"/>
    </row>
    <row r="37" spans="7:15" ht="15.75">
      <c r="G37" s="72"/>
      <c r="H37" s="72"/>
      <c r="I37" s="72"/>
      <c r="J37" s="72"/>
      <c r="K37" s="72"/>
      <c r="L37" s="72"/>
      <c r="M37" s="72"/>
      <c r="N37" s="72"/>
      <c r="O37" s="72"/>
    </row>
  </sheetData>
  <sheetProtection/>
  <mergeCells count="1">
    <mergeCell ref="P21:P23"/>
  </mergeCells>
  <printOptions/>
  <pageMargins left="0" right="0" top="0.5905511811023623" bottom="0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Anna Ignaczewska</cp:lastModifiedBy>
  <cp:lastPrinted>2015-01-08T14:05:13Z</cp:lastPrinted>
  <dcterms:created xsi:type="dcterms:W3CDTF">2009-02-13T09:46:55Z</dcterms:created>
  <dcterms:modified xsi:type="dcterms:W3CDTF">2015-01-08T14:06:34Z</dcterms:modified>
  <cp:category/>
  <cp:version/>
  <cp:contentType/>
  <cp:contentStatus/>
</cp:coreProperties>
</file>