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aściwe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</sheets>
  <definedNames>
    <definedName name="_xlnm.Print_Titles" localSheetId="0">'Waściwe'!$5:$7</definedName>
  </definedNames>
  <calcPr fullCalcOnLoad="1"/>
</workbook>
</file>

<file path=xl/sharedStrings.xml><?xml version="1.0" encoding="utf-8"?>
<sst xmlns="http://schemas.openxmlformats.org/spreadsheetml/2006/main" count="1280" uniqueCount="231">
  <si>
    <t>Dotacje/Subwencje</t>
  </si>
  <si>
    <t>Gospodarka środkami trwałymi</t>
  </si>
  <si>
    <t>Gospodarka środkami transportu</t>
  </si>
  <si>
    <t>Prawidłowość rozliczania delegacji służbowych</t>
  </si>
  <si>
    <t>Przestrzeganie procedur zamówień publicznych</t>
  </si>
  <si>
    <t>Postępowania w zakresie gospodarki nieruchomościami</t>
  </si>
  <si>
    <t xml:space="preserve">Pozyskiwanie i wykorzystanie środków finansowych z instytucji krajowych </t>
  </si>
  <si>
    <t>Dotacje</t>
  </si>
  <si>
    <t>Zarządzanie systemami informatycznymi</t>
  </si>
  <si>
    <t>System prowadzenia spraw pracowniczych oraz oceny pracowników</t>
  </si>
  <si>
    <t>System szkoleń</t>
  </si>
  <si>
    <t>Gospodarka ZFŚS</t>
  </si>
  <si>
    <t>Nabór pracowników na stanowiska  kierownicze i urzędnicze</t>
  </si>
  <si>
    <t>Zasiłki i inne świadczenia realizowane przez PCPR i PUP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</si>
  <si>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</si>
  <si>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</si>
  <si>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</si>
  <si>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</si>
  <si>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</si>
  <si>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</si>
  <si>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</si>
  <si>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</si>
  <si>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</si>
  <si>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</si>
  <si>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</si>
  <si>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</si>
  <si>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</si>
  <si>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</si>
  <si>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</si>
  <si>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</si>
  <si>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</si>
  <si>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</si>
  <si>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</si>
  <si>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</si>
  <si>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</si>
  <si>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</si>
  <si>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</si>
  <si>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</si>
  <si>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</si>
  <si>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</si>
  <si>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</si>
  <si>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</si>
  <si>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</si>
  <si>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</si>
  <si>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</si>
  <si>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</si>
  <si>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31.</t>
  </si>
  <si>
    <t>33.</t>
  </si>
  <si>
    <t>34.</t>
  </si>
  <si>
    <t>35.</t>
  </si>
  <si>
    <t>36.</t>
  </si>
  <si>
    <t>37.</t>
  </si>
  <si>
    <t>38.</t>
  </si>
  <si>
    <t>Kategorie ryzyka</t>
  </si>
  <si>
    <t>Ocena ryzyka po uwzględnieniu kryteriów</t>
  </si>
  <si>
    <t>Waga</t>
  </si>
  <si>
    <t xml:space="preserve">Piorytet kierownictwa </t>
  </si>
  <si>
    <t>Średnia</t>
  </si>
  <si>
    <t>Załącznik nr 5</t>
  </si>
  <si>
    <t>Matryca analizy ryzyka</t>
  </si>
  <si>
    <t>Obszar  audytu</t>
  </si>
  <si>
    <t xml:space="preserve"> Zadanie audytowe / obszar ryzyka</t>
  </si>
  <si>
    <t>Istotność      0,25</t>
  </si>
  <si>
    <t xml:space="preserve">Obsługa spraw z zakresu funduszy strukturalnych </t>
  </si>
  <si>
    <t>System ochrony danych osobowych – bezpieczeństwo i integralność</t>
  </si>
  <si>
    <t>System kadrowo-płacowy</t>
  </si>
  <si>
    <t>39.</t>
  </si>
  <si>
    <t>40.</t>
  </si>
  <si>
    <t>41.</t>
  </si>
  <si>
    <t>42.</t>
  </si>
  <si>
    <t>43.</t>
  </si>
  <si>
    <t>Zezwolenia, pozwolenia, licencje i koncesje</t>
  </si>
  <si>
    <t>44.</t>
  </si>
  <si>
    <t>1. Księgowość/ Sprawozdania/ Finanse</t>
  </si>
  <si>
    <t>2.Gospodarka transportowa</t>
  </si>
  <si>
    <t>3.Organizacja Jednostek</t>
  </si>
  <si>
    <t>4.Zamówienia publiczne</t>
  </si>
  <si>
    <t>5.Inwestycje</t>
  </si>
  <si>
    <t>6.Gospodarka nieruchomościami</t>
  </si>
  <si>
    <t>9.Edukacja</t>
  </si>
  <si>
    <t>10.Systemy informatyczne</t>
  </si>
  <si>
    <t>11.System ochrony danych osobowych</t>
  </si>
  <si>
    <t>12.Kadry/System prowadzenia spraw pracowniczych</t>
  </si>
  <si>
    <t>Wpływ czynników operacyjnych 0,15</t>
  </si>
  <si>
    <t>45.</t>
  </si>
  <si>
    <t>Księgowość, sprawozdawczość oraz obieg i kontrola dokumentów finansowo- księgowych. Polityka rachunkowości</t>
  </si>
  <si>
    <t>Windykacja należności i zobowiązania finansowe</t>
  </si>
  <si>
    <t>Naliczanie i egzekucja należności</t>
  </si>
  <si>
    <t>Inwentaryzacja oraz wycena aktywów i pasywów</t>
  </si>
  <si>
    <t>Wydatki budżetowe</t>
  </si>
  <si>
    <t xml:space="preserve">Budżet </t>
  </si>
  <si>
    <t>Gospodarka magazynowa</t>
  </si>
  <si>
    <t>Gospodarowanie mieniem jednostki</t>
  </si>
  <si>
    <t>Przestrzeganie procedur kontroli zarządczej</t>
  </si>
  <si>
    <t>Przeciwdziałanie bezrobociu i aktywizacja lokalnego rynku pracy</t>
  </si>
  <si>
    <t>Wspieranie osób niepełnosprawnych (PFRON)</t>
  </si>
  <si>
    <t>Wspieranie rodziny i systemu pieczy zastępczej</t>
  </si>
  <si>
    <t xml:space="preserve">Pomoc społeczna </t>
  </si>
  <si>
    <t>Prowadzenie domów pomocy społecznej</t>
  </si>
  <si>
    <t>Poradnictwo psychologiczno-pedagogiczne</t>
  </si>
  <si>
    <t>Prowadzenie zajeć wspierających rozwój dzieci i młodzieży</t>
  </si>
  <si>
    <t>Wczesne wspomaganie rozwoju dziecka</t>
  </si>
  <si>
    <t>Gospodarowanie drogami</t>
  </si>
  <si>
    <t>System Informacji Oświatowej</t>
  </si>
  <si>
    <t xml:space="preserve">Stawki za wyżywienia dzieci i pracowników w stołówkach szkolnych </t>
  </si>
  <si>
    <t>Procedury obsługi inwestycji, plany inwestycyjne</t>
  </si>
  <si>
    <t>Awans zawodowy nauczycieli</t>
  </si>
  <si>
    <t>Umieszczanie nieletnich w Młodzieżowych Ośrodkach Wychowawczych, Młodzieżowych Osrodkach Socjoterapii i w Specjalnych Ośrodkach Szkolno-Wychowawczych</t>
  </si>
  <si>
    <t>Stypendia dla uczniów i studentów</t>
  </si>
  <si>
    <t>Bezpieczeństwo i higiena pracy oraz przepisy przeciwpożarowe</t>
  </si>
  <si>
    <t>Wydawanie prawa jazdy</t>
  </si>
  <si>
    <t>Rejestracja i ewidencja pojazdów</t>
  </si>
  <si>
    <t>46.</t>
  </si>
  <si>
    <t>Nadzór nad stacjami kontroli pojazdów i ośrodkami szkolenia kierowców</t>
  </si>
  <si>
    <t>47.</t>
  </si>
  <si>
    <t xml:space="preserve">Transport drogowy </t>
  </si>
  <si>
    <t>48.</t>
  </si>
  <si>
    <t>Usuwanie i przechowywanie pojazdów na obszarze powiatu</t>
  </si>
  <si>
    <t>49.</t>
  </si>
  <si>
    <t>Wydawanie pozwoleń budowlanych</t>
  </si>
  <si>
    <t>50.</t>
  </si>
  <si>
    <t>Ochrona zabytków i opieka nad zabytkami</t>
  </si>
  <si>
    <t>51.</t>
  </si>
  <si>
    <t>Zgłoszenia robót budowlanych i budowy obiektów nie wymagających pozwolenia na budowę</t>
  </si>
  <si>
    <t>52.</t>
  </si>
  <si>
    <t>Ochrona przyrody i ochrona środowiska</t>
  </si>
  <si>
    <t>53.</t>
  </si>
  <si>
    <t>Gospodarka odpadami</t>
  </si>
  <si>
    <t>54.</t>
  </si>
  <si>
    <t>Prawo wodne</t>
  </si>
  <si>
    <t>55.</t>
  </si>
  <si>
    <t xml:space="preserve">Rybactwo śródlądowe </t>
  </si>
  <si>
    <t>56.</t>
  </si>
  <si>
    <t>Prawo geologiczne i górnicze</t>
  </si>
  <si>
    <t>57.</t>
  </si>
  <si>
    <t>Gospodarka leśna</t>
  </si>
  <si>
    <t>58.</t>
  </si>
  <si>
    <t>Prowadzenie zasobu geodezyjno-kartograficznego</t>
  </si>
  <si>
    <t>59.</t>
  </si>
  <si>
    <t>Promocja i ochrona zdrowia</t>
  </si>
  <si>
    <t>60.</t>
  </si>
  <si>
    <t>Obrona cywilna i sprawy obronne</t>
  </si>
  <si>
    <t>61.</t>
  </si>
  <si>
    <t>Promocja powiatu</t>
  </si>
  <si>
    <t>62.</t>
  </si>
  <si>
    <t>Ochrona praw konsumenta</t>
  </si>
  <si>
    <t>63.</t>
  </si>
  <si>
    <t>wysokie</t>
  </si>
  <si>
    <t>średnie</t>
  </si>
  <si>
    <t>niskie</t>
  </si>
  <si>
    <t>65-50</t>
  </si>
  <si>
    <t>&gt;66</t>
  </si>
  <si>
    <t>&lt;49</t>
  </si>
  <si>
    <t>19</t>
  </si>
  <si>
    <t>13.Komunikacja, transport, budownictwo, ochrona środowiska, promocja, ochrona zdrowia, obrona, ochrona konsumenta, geodezja, kartografia i ewidecja gruntów</t>
  </si>
  <si>
    <t>8.Kultura, sport</t>
  </si>
  <si>
    <t>OCENA KOŃCOWA          Kategorie ryzyka + średnia priorytetu kierownictwa</t>
  </si>
  <si>
    <t>Jakość zarządzania                    0,25</t>
  </si>
  <si>
    <t>Kontrola wewnętrzna                   0,20</t>
  </si>
  <si>
    <t>Wpływ czynników zewnetrznych                0,15</t>
  </si>
  <si>
    <t>Obszar działalności jednostki</t>
  </si>
  <si>
    <t>Poziom ryzyka    w obszarze</t>
  </si>
  <si>
    <t>Typ obszaru działalności</t>
  </si>
  <si>
    <t>Obszar działalności związany z dysponowaniem środkami, o których mowa w art. 5 ust. 3 ustawy o finansach publicznych</t>
  </si>
  <si>
    <t>Opis obszaru działalności wspomagającej</t>
  </si>
  <si>
    <t>Księgowość, sprawozdawczość oraz obieg i kontrola dokumentów finansowo- księgowych</t>
  </si>
  <si>
    <t>podstawowa</t>
  </si>
  <si>
    <t>NIE</t>
  </si>
  <si>
    <t>wysoki</t>
  </si>
  <si>
    <t>wspomagająca</t>
  </si>
  <si>
    <t>gospodarka finansowa </t>
  </si>
  <si>
    <t>niski</t>
  </si>
  <si>
    <t>Wydatki bieżące</t>
  </si>
  <si>
    <t>średni</t>
  </si>
  <si>
    <t>Budżet</t>
  </si>
  <si>
    <t>zarządzanie </t>
  </si>
  <si>
    <t>zarządzanie mieniem</t>
  </si>
  <si>
    <t>NIE / TAK (jeżeli korzysta się ze środków unijnych)</t>
  </si>
  <si>
    <t>Procedury obsługi inwestycji, plany inwestycyjne, sprawozdawczość</t>
  </si>
  <si>
    <t>TAK</t>
  </si>
  <si>
    <t>systemy informatyczne</t>
  </si>
  <si>
    <t>bezpieczeństwo</t>
  </si>
  <si>
    <t xml:space="preserve">zarządzanie </t>
  </si>
  <si>
    <t>gospodarka finansowa</t>
  </si>
  <si>
    <r>
      <t xml:space="preserve">Nazwa obszaru                   </t>
    </r>
    <r>
      <rPr>
        <sz val="7"/>
        <rFont val="Times New Roman"/>
        <family val="1"/>
      </rPr>
      <t xml:space="preserve">                                                 (ze wskazaniem nazwy jednostki, jeżeli to konieczne)</t>
    </r>
  </si>
  <si>
    <t>Fundusz płac</t>
  </si>
  <si>
    <t>64.</t>
  </si>
  <si>
    <t>Realizacja Uchwał Zarządu Powiatu Iławskiego i Uchwał Rady Powiatu Iławskiego</t>
  </si>
  <si>
    <t>Ilość dni przypadająca:</t>
  </si>
  <si>
    <t>na 1 pracownika</t>
  </si>
  <si>
    <t>/pełny etat/</t>
  </si>
  <si>
    <t>Ogółem dni robocze, w tym:</t>
  </si>
  <si>
    <t>Choroby (statystycznie)</t>
  </si>
  <si>
    <t>Urlopy, (w tym: urlop zaległy za rok 2012)</t>
  </si>
  <si>
    <t>Urlopy okolicznościowe</t>
  </si>
  <si>
    <t>Opracowanie planu rocznego audytu na rok 2014 oraz sprawozdania z wykonania planu audytu za rok poprzedni</t>
  </si>
  <si>
    <t>Udział w szkoleniach</t>
  </si>
  <si>
    <t>Dni robocze przeznaczone na przeprowadzenie</t>
  </si>
  <si>
    <t>audytów i czynności z tym związanych</t>
  </si>
  <si>
    <t>20</t>
  </si>
  <si>
    <t>&lt;50</t>
  </si>
  <si>
    <t>63-51</t>
  </si>
  <si>
    <t>&gt;64</t>
  </si>
  <si>
    <t xml:space="preserve">1)       Starostwo Powiatowe w Iławie, </t>
  </si>
  <si>
    <t xml:space="preserve">2)       Zespół Szkół im. Konstytucji 3-go Maja w Iławie, </t>
  </si>
  <si>
    <t xml:space="preserve">3)       Zespół Szkół im. Bohaterów Września 1939 roku w Iławie, </t>
  </si>
  <si>
    <t xml:space="preserve">4)       Zespół Szkół Ogólnokształcących w Iławie, </t>
  </si>
  <si>
    <t xml:space="preserve">5)       Zespół Szkół w Lubawie, </t>
  </si>
  <si>
    <t xml:space="preserve">6)       Zespół Szkół im. I. Kosmowskiej w Suszu, </t>
  </si>
  <si>
    <t xml:space="preserve">7)       Zespół Szkół im. H. i St. Sierakowskich w Kisielicach, </t>
  </si>
  <si>
    <t xml:space="preserve">8)       Zespół Placówek Szkolno-Wychowawczych w Iławie, </t>
  </si>
  <si>
    <t xml:space="preserve">9)       Międzyszkolny Ośrodek Sportowy w Iławie, </t>
  </si>
  <si>
    <t xml:space="preserve">10)   Powiatowe Centrum Kształcenia Praktycznego w Iławie, </t>
  </si>
  <si>
    <t xml:space="preserve">11)   Powiatowe Centrum Pomocy Rodzinie w Iławie, </t>
  </si>
  <si>
    <t xml:space="preserve">12)   Powiatowy Zarząd Dróg w Iławie, </t>
  </si>
  <si>
    <t xml:space="preserve">13)   Powiatowy Urząd Pracy w Iławie, </t>
  </si>
  <si>
    <t xml:space="preserve">14)   Powiatowe Centrum Rozwoju Edukacji w Iławie, </t>
  </si>
  <si>
    <t xml:space="preserve">15)   Dom Pomocy Społecznej w Lubawie, </t>
  </si>
  <si>
    <t xml:space="preserve">16)   Dom Pomocy Społecznej w Suszu, </t>
  </si>
  <si>
    <t xml:space="preserve">17)   Powiatowy Środowiskowy Dom Samopomocy w Iławie, </t>
  </si>
  <si>
    <t>18)   Powiatowy Szpital im. Wł. Biegańskiego w Iławie.</t>
  </si>
  <si>
    <t>Obsługa spraw z zakresu funduszy strukturalnych</t>
  </si>
  <si>
    <t>Bezpieczeństwo informacji</t>
  </si>
  <si>
    <t>Razem</t>
  </si>
  <si>
    <t xml:space="preserve"> Zadanie audytowe / obszar  ryzyka</t>
  </si>
  <si>
    <t>Planowany rok przeprowadzenia audytu wewnętrznego</t>
  </si>
  <si>
    <t>Uwagi</t>
  </si>
  <si>
    <t>-</t>
  </si>
  <si>
    <t>65.</t>
  </si>
  <si>
    <t>Stan zatrudnienia w powiązaniu z realizacją zadań jednostki</t>
  </si>
  <si>
    <r>
      <t xml:space="preserve">7.Pozyskiwanie i wykorzystanie środków:                  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>z funduszy strukturalnych UE;                                                             - z funduszy krajowych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</si>
</sst>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</numFmts>
  <fonts count="61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9"/>
      <name val="Arial CE"/>
      <family val="2"/>
    </font>
    <font>
      <b/>
      <sz val="6"/>
      <name val="Times New Roman"/>
      <family val="1"/>
    </font>
    <font>
      <b/>
      <sz val="5"/>
      <name val="Times New Roman"/>
      <family val="1"/>
    </font>
    <font>
      <sz val="11"/>
      <name val="Calibri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E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0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49" fontId="0" fillId="36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0" fillId="39" borderId="10" xfId="0" applyFill="1" applyBorder="1" applyAlignment="1">
      <alignment vertical="center"/>
    </xf>
    <xf numFmtId="0" fontId="0" fillId="40" borderId="10" xfId="0" applyFill="1" applyBorder="1" applyAlignment="1">
      <alignment vertical="center"/>
    </xf>
    <xf numFmtId="0" fontId="3" fillId="0" borderId="0" xfId="0" applyFont="1" applyAlignment="1">
      <alignment/>
    </xf>
    <xf numFmtId="0" fontId="3" fillId="41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5" fillId="41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35" borderId="10" xfId="0" applyNumberFormat="1" applyFill="1" applyBorder="1" applyAlignment="1">
      <alignment horizontal="right" vertical="center"/>
    </xf>
    <xf numFmtId="2" fontId="9" fillId="35" borderId="10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2" fontId="21" fillId="35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2" fontId="9" fillId="42" borderId="10" xfId="0" applyNumberFormat="1" applyFont="1" applyFill="1" applyBorder="1" applyAlignment="1">
      <alignment vertical="center"/>
    </xf>
    <xf numFmtId="2" fontId="9" fillId="43" borderId="10" xfId="0" applyNumberFormat="1" applyFont="1" applyFill="1" applyBorder="1" applyAlignment="1">
      <alignment vertical="center"/>
    </xf>
    <xf numFmtId="2" fontId="9" fillId="39" borderId="10" xfId="0" applyNumberFormat="1" applyFont="1" applyFill="1" applyBorder="1" applyAlignment="1">
      <alignment vertical="center"/>
    </xf>
    <xf numFmtId="0" fontId="15" fillId="39" borderId="10" xfId="0" applyFont="1" applyFill="1" applyBorder="1" applyAlignment="1">
      <alignment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vertical="center" wrapText="1"/>
    </xf>
    <xf numFmtId="0" fontId="15" fillId="42" borderId="10" xfId="0" applyFont="1" applyFill="1" applyBorder="1" applyAlignment="1">
      <alignment vertical="center" wrapText="1"/>
    </xf>
    <xf numFmtId="0" fontId="15" fillId="4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43" borderId="10" xfId="0" applyFill="1" applyBorder="1" applyAlignment="1">
      <alignment/>
    </xf>
    <xf numFmtId="0" fontId="14" fillId="4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 horizontal="left"/>
    </xf>
    <xf numFmtId="0" fontId="17" fillId="4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" fontId="60" fillId="44" borderId="15" xfId="0" applyNumberFormat="1" applyFont="1" applyFill="1" applyBorder="1" applyAlignment="1">
      <alignment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0" fillId="33" borderId="10" xfId="0" applyNumberFormat="1" applyFont="1" applyFill="1" applyBorder="1" applyAlignment="1">
      <alignment vertical="center" wrapText="1"/>
    </xf>
    <xf numFmtId="3" fontId="20" fillId="33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10" fontId="23" fillId="0" borderId="10" xfId="0" applyNumberFormat="1" applyFont="1" applyFill="1" applyBorder="1" applyAlignment="1">
      <alignment vertical="center"/>
    </xf>
    <xf numFmtId="10" fontId="0" fillId="33" borderId="10" xfId="0" applyNumberFormat="1" applyFont="1" applyFill="1" applyBorder="1" applyAlignment="1">
      <alignment vertical="center"/>
    </xf>
    <xf numFmtId="10" fontId="0" fillId="33" borderId="10" xfId="0" applyNumberFormat="1" applyFont="1" applyFill="1" applyBorder="1" applyAlignment="1">
      <alignment horizontal="right" vertical="center"/>
    </xf>
    <xf numFmtId="10" fontId="0" fillId="33" borderId="14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2" fontId="11" fillId="0" borderId="12" xfId="0" applyNumberFormat="1" applyFont="1" applyBorder="1" applyAlignment="1">
      <alignment horizontal="center" vertical="center" textRotation="90" wrapText="1"/>
    </xf>
    <xf numFmtId="2" fontId="11" fillId="0" borderId="13" xfId="0" applyNumberFormat="1" applyFont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pane xSplit="20055" topLeftCell="Q1" activePane="topLeft" state="split"/>
      <selection pane="topLeft" activeCell="L6" sqref="L6:L7"/>
      <selection pane="topRight" activeCell="R1" sqref="R1:U16384"/>
    </sheetView>
  </sheetViews>
  <sheetFormatPr defaultColWidth="9.00390625" defaultRowHeight="12.75"/>
  <cols>
    <col min="1" max="1" width="22.75390625" style="1" customWidth="1"/>
    <col min="2" max="2" width="6.875" style="2" customWidth="1"/>
    <col min="3" max="3" width="42.75390625" style="1" customWidth="1"/>
    <col min="4" max="4" width="4.25390625" style="1" customWidth="1"/>
    <col min="5" max="5" width="4.125" style="1" hidden="1" customWidth="1"/>
    <col min="6" max="6" width="6.25390625" style="1" customWidth="1"/>
    <col min="7" max="7" width="4.875" style="1" hidden="1" customWidth="1"/>
    <col min="8" max="8" width="5.375" style="1" customWidth="1"/>
    <col min="9" max="9" width="4.375" style="1" hidden="1" customWidth="1"/>
    <col min="10" max="10" width="7.75390625" style="1" customWidth="1"/>
    <col min="11" max="11" width="5.375" style="1" hidden="1" customWidth="1"/>
    <col min="12" max="12" width="6.25390625" style="1" customWidth="1"/>
    <col min="13" max="13" width="7.875" style="1" hidden="1" customWidth="1"/>
    <col min="14" max="14" width="8.875" style="1" hidden="1" customWidth="1"/>
    <col min="15" max="15" width="9.625" style="1" customWidth="1"/>
    <col min="16" max="16" width="9.75390625" style="102" customWidth="1"/>
    <col min="17" max="17" width="10.625" style="36" customWidth="1"/>
    <col min="18" max="18" width="6.125" style="43" hidden="1" customWidth="1"/>
    <col min="19" max="19" width="7.75390625" style="1" hidden="1" customWidth="1"/>
    <col min="20" max="20" width="7.00390625" style="1" hidden="1" customWidth="1"/>
    <col min="21" max="21" width="9.125" style="1" hidden="1" customWidth="1"/>
    <col min="22" max="22" width="10.875" style="1" hidden="1" customWidth="1"/>
    <col min="23" max="23" width="7.75390625" style="1" hidden="1" customWidth="1"/>
    <col min="24" max="24" width="7.00390625" style="1" hidden="1" customWidth="1"/>
    <col min="25" max="25" width="9.125" style="1" hidden="1" customWidth="1"/>
    <col min="26" max="16384" width="9.125" style="1" customWidth="1"/>
  </cols>
  <sheetData>
    <row r="1" spans="17:24" ht="15.75">
      <c r="Q1" s="104" t="s">
        <v>58</v>
      </c>
      <c r="S1" s="3"/>
      <c r="T1" s="3"/>
      <c r="W1" s="3"/>
      <c r="X1" s="3"/>
    </row>
    <row r="3" spans="1:25" ht="18.75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44"/>
      <c r="S3" s="4"/>
      <c r="T3" s="4"/>
      <c r="U3" s="4"/>
      <c r="V3" s="4"/>
      <c r="W3" s="4"/>
      <c r="X3" s="4"/>
      <c r="Y3" s="4"/>
    </row>
    <row r="4" spans="11:12" ht="15.75">
      <c r="K4" s="5"/>
      <c r="L4" s="5"/>
    </row>
    <row r="5" spans="1:25" ht="12.75">
      <c r="A5" s="133" t="s">
        <v>60</v>
      </c>
      <c r="B5" s="111" t="s">
        <v>14</v>
      </c>
      <c r="C5" s="114" t="s">
        <v>61</v>
      </c>
      <c r="D5" s="116" t="s">
        <v>53</v>
      </c>
      <c r="E5" s="117"/>
      <c r="F5" s="117"/>
      <c r="G5" s="117"/>
      <c r="H5" s="117"/>
      <c r="I5" s="117"/>
      <c r="J5" s="117"/>
      <c r="K5" s="117"/>
      <c r="L5" s="117"/>
      <c r="M5" s="117"/>
      <c r="N5" s="23"/>
      <c r="O5" s="118" t="s">
        <v>56</v>
      </c>
      <c r="P5" s="119" t="s">
        <v>54</v>
      </c>
      <c r="Q5" s="118" t="s">
        <v>156</v>
      </c>
      <c r="S5" s="1" t="s">
        <v>151</v>
      </c>
      <c r="T5" s="1" t="s">
        <v>150</v>
      </c>
      <c r="U5" s="1" t="s">
        <v>152</v>
      </c>
      <c r="W5" s="1" t="s">
        <v>151</v>
      </c>
      <c r="X5" s="1" t="s">
        <v>150</v>
      </c>
      <c r="Y5" s="1" t="s">
        <v>152</v>
      </c>
    </row>
    <row r="6" spans="1:25" ht="15.75" customHeight="1">
      <c r="A6" s="134"/>
      <c r="B6" s="112"/>
      <c r="C6" s="115"/>
      <c r="D6" s="120" t="s">
        <v>62</v>
      </c>
      <c r="E6" s="131">
        <v>0.25</v>
      </c>
      <c r="F6" s="120" t="s">
        <v>157</v>
      </c>
      <c r="G6" s="131">
        <v>0.25</v>
      </c>
      <c r="H6" s="120" t="s">
        <v>158</v>
      </c>
      <c r="I6" s="122">
        <v>0.2</v>
      </c>
      <c r="J6" s="120" t="s">
        <v>159</v>
      </c>
      <c r="K6" s="131">
        <v>0.15</v>
      </c>
      <c r="L6" s="120" t="s">
        <v>83</v>
      </c>
      <c r="M6" s="135">
        <v>0.15</v>
      </c>
      <c r="N6" s="26"/>
      <c r="O6" s="118"/>
      <c r="P6" s="119"/>
      <c r="Q6" s="118"/>
      <c r="S6" s="13" t="s">
        <v>147</v>
      </c>
      <c r="T6" s="14" t="s">
        <v>148</v>
      </c>
      <c r="U6" s="14" t="s">
        <v>149</v>
      </c>
      <c r="W6" s="13" t="s">
        <v>147</v>
      </c>
      <c r="X6" s="14" t="s">
        <v>148</v>
      </c>
      <c r="Y6" s="14" t="s">
        <v>149</v>
      </c>
    </row>
    <row r="7" spans="1:17" ht="21" customHeight="1">
      <c r="A7" s="134"/>
      <c r="B7" s="113"/>
      <c r="C7" s="115"/>
      <c r="D7" s="121"/>
      <c r="E7" s="132"/>
      <c r="F7" s="121"/>
      <c r="G7" s="132"/>
      <c r="H7" s="121"/>
      <c r="I7" s="123"/>
      <c r="J7" s="121"/>
      <c r="K7" s="132"/>
      <c r="L7" s="121"/>
      <c r="M7" s="136"/>
      <c r="N7" s="27"/>
      <c r="O7" s="24" t="s">
        <v>57</v>
      </c>
      <c r="P7" s="25" t="s">
        <v>55</v>
      </c>
      <c r="Q7" s="118"/>
    </row>
    <row r="8" spans="1:25" ht="38.25">
      <c r="A8" s="126" t="s">
        <v>73</v>
      </c>
      <c r="B8" s="6" t="s">
        <v>15</v>
      </c>
      <c r="C8" s="7" t="s">
        <v>85</v>
      </c>
      <c r="D8" s="98">
        <v>3</v>
      </c>
      <c r="E8" s="97">
        <f>D8*$E$6</f>
        <v>0.75</v>
      </c>
      <c r="F8" s="98">
        <v>2</v>
      </c>
      <c r="G8" s="97">
        <f>F8*$G$6</f>
        <v>0.5</v>
      </c>
      <c r="H8" s="98">
        <v>2</v>
      </c>
      <c r="I8" s="97">
        <f>H8*$I$6</f>
        <v>0.4</v>
      </c>
      <c r="J8" s="98">
        <v>3</v>
      </c>
      <c r="K8" s="97">
        <f>J8*$K$6</f>
        <v>0.44999999999999996</v>
      </c>
      <c r="L8" s="98">
        <v>3</v>
      </c>
      <c r="M8" s="97">
        <f aca="true" t="shared" si="0" ref="M8:M24">L8*$M$6</f>
        <v>0.44999999999999996</v>
      </c>
      <c r="N8" s="97">
        <f>E8+G8+I8+K8+M8</f>
        <v>2.55</v>
      </c>
      <c r="O8" s="106">
        <v>0.08</v>
      </c>
      <c r="P8" s="105">
        <f>ROUND(N8/4,2)</f>
        <v>0.64</v>
      </c>
      <c r="Q8" s="103">
        <f>ROUND((O8+P8)/130%,2)</f>
        <v>0.55</v>
      </c>
      <c r="S8" s="17">
        <v>1</v>
      </c>
      <c r="T8" s="15"/>
      <c r="U8" s="15"/>
      <c r="W8" s="17"/>
      <c r="X8" s="15"/>
      <c r="Y8" s="15"/>
    </row>
    <row r="9" spans="1:25" ht="15" customHeight="1">
      <c r="A9" s="126"/>
      <c r="B9" s="6" t="s">
        <v>16</v>
      </c>
      <c r="C9" s="7" t="s">
        <v>86</v>
      </c>
      <c r="D9" s="99">
        <v>3</v>
      </c>
      <c r="E9" s="97">
        <f aca="true" t="shared" si="1" ref="E9:E72">D9*$E$6</f>
        <v>0.75</v>
      </c>
      <c r="F9" s="99">
        <v>2</v>
      </c>
      <c r="G9" s="97">
        <f aca="true" t="shared" si="2" ref="G9:G72">F9*$G$6</f>
        <v>0.5</v>
      </c>
      <c r="H9" s="99">
        <v>2</v>
      </c>
      <c r="I9" s="97">
        <f aca="true" t="shared" si="3" ref="I9:I72">H9*$I$6</f>
        <v>0.4</v>
      </c>
      <c r="J9" s="99">
        <v>3</v>
      </c>
      <c r="K9" s="97">
        <f aca="true" t="shared" si="4" ref="K9:K72">J9*$K$6</f>
        <v>0.44999999999999996</v>
      </c>
      <c r="L9" s="98">
        <v>2</v>
      </c>
      <c r="M9" s="97">
        <f t="shared" si="0"/>
        <v>0.3</v>
      </c>
      <c r="N9" s="97">
        <f aca="true" t="shared" si="5" ref="N9:N72">E9+G9+I9+K9+M9</f>
        <v>2.3999999999999995</v>
      </c>
      <c r="O9" s="106">
        <v>0.04</v>
      </c>
      <c r="P9" s="105">
        <f aca="true" t="shared" si="6" ref="P9:P72">ROUND(N9/4,2)</f>
        <v>0.6</v>
      </c>
      <c r="Q9" s="103">
        <f aca="true" t="shared" si="7" ref="Q9:Q72">ROUND((O9+P9)/130%,2)</f>
        <v>0.49</v>
      </c>
      <c r="S9" s="17">
        <v>2</v>
      </c>
      <c r="T9" s="15"/>
      <c r="U9" s="15"/>
      <c r="W9" s="17"/>
      <c r="X9" s="15"/>
      <c r="Y9" s="15"/>
    </row>
    <row r="10" spans="1:25" ht="15" customHeight="1">
      <c r="A10" s="126"/>
      <c r="B10" s="6" t="s">
        <v>17</v>
      </c>
      <c r="C10" s="8" t="s">
        <v>87</v>
      </c>
      <c r="D10" s="99">
        <v>3</v>
      </c>
      <c r="E10" s="97">
        <f t="shared" si="1"/>
        <v>0.75</v>
      </c>
      <c r="F10" s="99">
        <v>2</v>
      </c>
      <c r="G10" s="97">
        <f t="shared" si="2"/>
        <v>0.5</v>
      </c>
      <c r="H10" s="99">
        <v>2</v>
      </c>
      <c r="I10" s="97">
        <f t="shared" si="3"/>
        <v>0.4</v>
      </c>
      <c r="J10" s="99">
        <v>2</v>
      </c>
      <c r="K10" s="97">
        <f t="shared" si="4"/>
        <v>0.3</v>
      </c>
      <c r="L10" s="98">
        <v>2</v>
      </c>
      <c r="M10" s="97">
        <f t="shared" si="0"/>
        <v>0.3</v>
      </c>
      <c r="N10" s="97">
        <f t="shared" si="5"/>
        <v>2.25</v>
      </c>
      <c r="O10" s="106">
        <v>0.04</v>
      </c>
      <c r="P10" s="105">
        <f t="shared" si="6"/>
        <v>0.56</v>
      </c>
      <c r="Q10" s="103">
        <f t="shared" si="7"/>
        <v>0.46</v>
      </c>
      <c r="S10" s="15"/>
      <c r="T10" s="19">
        <v>1</v>
      </c>
      <c r="U10" s="15"/>
      <c r="W10" s="15"/>
      <c r="X10" s="19">
        <v>1</v>
      </c>
      <c r="Y10" s="15"/>
    </row>
    <row r="11" spans="1:25" ht="15" customHeight="1">
      <c r="A11" s="126"/>
      <c r="B11" s="6" t="s">
        <v>18</v>
      </c>
      <c r="C11" s="7" t="s">
        <v>88</v>
      </c>
      <c r="D11" s="99">
        <v>3</v>
      </c>
      <c r="E11" s="97">
        <f t="shared" si="1"/>
        <v>0.75</v>
      </c>
      <c r="F11" s="99">
        <v>3</v>
      </c>
      <c r="G11" s="97">
        <f t="shared" si="2"/>
        <v>0.75</v>
      </c>
      <c r="H11" s="99">
        <v>3</v>
      </c>
      <c r="I11" s="97">
        <f t="shared" si="3"/>
        <v>0.6000000000000001</v>
      </c>
      <c r="J11" s="99">
        <v>3</v>
      </c>
      <c r="K11" s="97">
        <f t="shared" si="4"/>
        <v>0.44999999999999996</v>
      </c>
      <c r="L11" s="98">
        <v>3</v>
      </c>
      <c r="M11" s="97">
        <f t="shared" si="0"/>
        <v>0.44999999999999996</v>
      </c>
      <c r="N11" s="97">
        <f t="shared" si="5"/>
        <v>3</v>
      </c>
      <c r="O11" s="106">
        <v>0.04</v>
      </c>
      <c r="P11" s="105">
        <f t="shared" si="6"/>
        <v>0.75</v>
      </c>
      <c r="Q11" s="103">
        <f t="shared" si="7"/>
        <v>0.61</v>
      </c>
      <c r="S11" s="17">
        <v>3</v>
      </c>
      <c r="T11" s="15"/>
      <c r="U11" s="15"/>
      <c r="W11" s="17"/>
      <c r="X11" s="15"/>
      <c r="Y11" s="15"/>
    </row>
    <row r="12" spans="1:25" ht="15" customHeight="1">
      <c r="A12" s="126"/>
      <c r="B12" s="6" t="s">
        <v>19</v>
      </c>
      <c r="C12" s="7" t="s">
        <v>89</v>
      </c>
      <c r="D12" s="99">
        <v>3</v>
      </c>
      <c r="E12" s="97">
        <f t="shared" si="1"/>
        <v>0.75</v>
      </c>
      <c r="F12" s="99">
        <v>1</v>
      </c>
      <c r="G12" s="97">
        <f t="shared" si="2"/>
        <v>0.25</v>
      </c>
      <c r="H12" s="99">
        <v>1</v>
      </c>
      <c r="I12" s="97">
        <f t="shared" si="3"/>
        <v>0.2</v>
      </c>
      <c r="J12" s="99">
        <v>2</v>
      </c>
      <c r="K12" s="97">
        <f t="shared" si="4"/>
        <v>0.3</v>
      </c>
      <c r="L12" s="98">
        <v>2</v>
      </c>
      <c r="M12" s="97">
        <f t="shared" si="0"/>
        <v>0.3</v>
      </c>
      <c r="N12" s="97">
        <f t="shared" si="5"/>
        <v>1.8</v>
      </c>
      <c r="O12" s="106">
        <v>0.04</v>
      </c>
      <c r="P12" s="105">
        <f t="shared" si="6"/>
        <v>0.45</v>
      </c>
      <c r="Q12" s="103">
        <f t="shared" si="7"/>
        <v>0.38</v>
      </c>
      <c r="S12" s="15"/>
      <c r="T12" s="15"/>
      <c r="U12" s="18">
        <v>1</v>
      </c>
      <c r="W12" s="15"/>
      <c r="X12" s="15"/>
      <c r="Y12" s="18">
        <v>1</v>
      </c>
    </row>
    <row r="13" spans="1:25" ht="15" customHeight="1">
      <c r="A13" s="126"/>
      <c r="B13" s="6" t="s">
        <v>20</v>
      </c>
      <c r="C13" s="7" t="s">
        <v>0</v>
      </c>
      <c r="D13" s="99">
        <v>3</v>
      </c>
      <c r="E13" s="97">
        <f t="shared" si="1"/>
        <v>0.75</v>
      </c>
      <c r="F13" s="99">
        <v>2</v>
      </c>
      <c r="G13" s="97">
        <f t="shared" si="2"/>
        <v>0.5</v>
      </c>
      <c r="H13" s="99">
        <v>2</v>
      </c>
      <c r="I13" s="97">
        <f t="shared" si="3"/>
        <v>0.4</v>
      </c>
      <c r="J13" s="99">
        <v>3</v>
      </c>
      <c r="K13" s="97">
        <f t="shared" si="4"/>
        <v>0.44999999999999996</v>
      </c>
      <c r="L13" s="98">
        <v>3</v>
      </c>
      <c r="M13" s="97">
        <f t="shared" si="0"/>
        <v>0.44999999999999996</v>
      </c>
      <c r="N13" s="97">
        <f t="shared" si="5"/>
        <v>2.55</v>
      </c>
      <c r="O13" s="106">
        <v>0.04</v>
      </c>
      <c r="P13" s="105">
        <f t="shared" si="6"/>
        <v>0.64</v>
      </c>
      <c r="Q13" s="103">
        <f t="shared" si="7"/>
        <v>0.52</v>
      </c>
      <c r="S13" s="17">
        <v>4</v>
      </c>
      <c r="T13" s="15"/>
      <c r="U13" s="15"/>
      <c r="W13" s="17">
        <v>12</v>
      </c>
      <c r="X13" s="15"/>
      <c r="Y13" s="15"/>
    </row>
    <row r="14" spans="1:25" ht="15" customHeight="1">
      <c r="A14" s="126"/>
      <c r="B14" s="6" t="s">
        <v>21</v>
      </c>
      <c r="C14" s="7" t="s">
        <v>1</v>
      </c>
      <c r="D14" s="99">
        <v>2</v>
      </c>
      <c r="E14" s="97">
        <f t="shared" si="1"/>
        <v>0.5</v>
      </c>
      <c r="F14" s="99">
        <v>2</v>
      </c>
      <c r="G14" s="97">
        <f t="shared" si="2"/>
        <v>0.5</v>
      </c>
      <c r="H14" s="99">
        <v>2</v>
      </c>
      <c r="I14" s="97">
        <f t="shared" si="3"/>
        <v>0.4</v>
      </c>
      <c r="J14" s="99">
        <v>2</v>
      </c>
      <c r="K14" s="97">
        <f t="shared" si="4"/>
        <v>0.3</v>
      </c>
      <c r="L14" s="98">
        <v>2</v>
      </c>
      <c r="M14" s="97">
        <f t="shared" si="0"/>
        <v>0.3</v>
      </c>
      <c r="N14" s="97">
        <f t="shared" si="5"/>
        <v>2</v>
      </c>
      <c r="O14" s="106">
        <v>0.04</v>
      </c>
      <c r="P14" s="105">
        <f t="shared" si="6"/>
        <v>0.5</v>
      </c>
      <c r="Q14" s="103">
        <f t="shared" si="7"/>
        <v>0.42</v>
      </c>
      <c r="S14" s="15"/>
      <c r="T14" s="15"/>
      <c r="U14" s="18">
        <v>2</v>
      </c>
      <c r="W14" s="15"/>
      <c r="X14" s="15"/>
      <c r="Y14" s="18">
        <v>2</v>
      </c>
    </row>
    <row r="15" spans="1:25" ht="15.75" customHeight="1">
      <c r="A15" s="126"/>
      <c r="B15" s="6" t="s">
        <v>22</v>
      </c>
      <c r="C15" s="7" t="s">
        <v>90</v>
      </c>
      <c r="D15" s="99">
        <v>3</v>
      </c>
      <c r="E15" s="97">
        <f t="shared" si="1"/>
        <v>0.75</v>
      </c>
      <c r="F15" s="99">
        <v>3</v>
      </c>
      <c r="G15" s="97">
        <f t="shared" si="2"/>
        <v>0.75</v>
      </c>
      <c r="H15" s="99">
        <v>3</v>
      </c>
      <c r="I15" s="97">
        <f t="shared" si="3"/>
        <v>0.6000000000000001</v>
      </c>
      <c r="J15" s="99">
        <v>3</v>
      </c>
      <c r="K15" s="97">
        <f t="shared" si="4"/>
        <v>0.44999999999999996</v>
      </c>
      <c r="L15" s="98">
        <v>3</v>
      </c>
      <c r="M15" s="97">
        <f t="shared" si="0"/>
        <v>0.44999999999999996</v>
      </c>
      <c r="N15" s="97">
        <f t="shared" si="5"/>
        <v>3</v>
      </c>
      <c r="O15" s="106">
        <v>0.04</v>
      </c>
      <c r="P15" s="105">
        <f t="shared" si="6"/>
        <v>0.75</v>
      </c>
      <c r="Q15" s="103">
        <f t="shared" si="7"/>
        <v>0.61</v>
      </c>
      <c r="S15" s="17">
        <v>5</v>
      </c>
      <c r="T15" s="15"/>
      <c r="U15" s="15"/>
      <c r="W15" s="17">
        <v>10</v>
      </c>
      <c r="X15" s="15"/>
      <c r="Y15" s="15"/>
    </row>
    <row r="16" spans="1:25" ht="16.5" customHeight="1">
      <c r="A16" s="126"/>
      <c r="B16" s="6" t="s">
        <v>23</v>
      </c>
      <c r="C16" s="48" t="s">
        <v>185</v>
      </c>
      <c r="D16" s="99">
        <v>3</v>
      </c>
      <c r="E16" s="97">
        <f t="shared" si="1"/>
        <v>0.75</v>
      </c>
      <c r="F16" s="99">
        <v>3</v>
      </c>
      <c r="G16" s="97">
        <f t="shared" si="2"/>
        <v>0.75</v>
      </c>
      <c r="H16" s="99">
        <v>3</v>
      </c>
      <c r="I16" s="97">
        <f t="shared" si="3"/>
        <v>0.6000000000000001</v>
      </c>
      <c r="J16" s="99">
        <v>3</v>
      </c>
      <c r="K16" s="97">
        <f t="shared" si="4"/>
        <v>0.44999999999999996</v>
      </c>
      <c r="L16" s="98">
        <v>3</v>
      </c>
      <c r="M16" s="97">
        <f t="shared" si="0"/>
        <v>0.44999999999999996</v>
      </c>
      <c r="N16" s="97">
        <f t="shared" si="5"/>
        <v>3</v>
      </c>
      <c r="O16" s="106">
        <v>0.04</v>
      </c>
      <c r="P16" s="105">
        <f t="shared" si="6"/>
        <v>0.75</v>
      </c>
      <c r="Q16" s="103">
        <f t="shared" si="7"/>
        <v>0.61</v>
      </c>
      <c r="S16" s="15"/>
      <c r="T16" s="19">
        <v>2</v>
      </c>
      <c r="U16" s="15"/>
      <c r="W16" s="15"/>
      <c r="X16" s="19">
        <v>2</v>
      </c>
      <c r="Y16" s="15"/>
    </row>
    <row r="17" spans="1:25" ht="16.5" customHeight="1">
      <c r="A17" s="126" t="s">
        <v>74</v>
      </c>
      <c r="B17" s="9" t="s">
        <v>24</v>
      </c>
      <c r="C17" s="8" t="s">
        <v>2</v>
      </c>
      <c r="D17" s="99">
        <v>3</v>
      </c>
      <c r="E17" s="97">
        <f t="shared" si="1"/>
        <v>0.75</v>
      </c>
      <c r="F17" s="99">
        <v>3</v>
      </c>
      <c r="G17" s="97">
        <f t="shared" si="2"/>
        <v>0.75</v>
      </c>
      <c r="H17" s="99">
        <v>3</v>
      </c>
      <c r="I17" s="97">
        <f t="shared" si="3"/>
        <v>0.6000000000000001</v>
      </c>
      <c r="J17" s="99">
        <v>3</v>
      </c>
      <c r="K17" s="97">
        <f t="shared" si="4"/>
        <v>0.44999999999999996</v>
      </c>
      <c r="L17" s="98">
        <v>2</v>
      </c>
      <c r="M17" s="97">
        <f t="shared" si="0"/>
        <v>0.3</v>
      </c>
      <c r="N17" s="97">
        <f t="shared" si="5"/>
        <v>2.8499999999999996</v>
      </c>
      <c r="O17" s="106">
        <v>0.23</v>
      </c>
      <c r="P17" s="105">
        <f t="shared" si="6"/>
        <v>0.71</v>
      </c>
      <c r="Q17" s="103">
        <f t="shared" si="7"/>
        <v>0.72</v>
      </c>
      <c r="S17" s="15"/>
      <c r="T17" s="15"/>
      <c r="U17" s="18">
        <v>3</v>
      </c>
      <c r="W17" s="15"/>
      <c r="X17" s="15"/>
      <c r="Y17" s="18">
        <v>3</v>
      </c>
    </row>
    <row r="18" spans="1:25" ht="15" customHeight="1">
      <c r="A18" s="126"/>
      <c r="B18" s="9" t="s">
        <v>25</v>
      </c>
      <c r="C18" s="8" t="s">
        <v>3</v>
      </c>
      <c r="D18" s="99">
        <v>3</v>
      </c>
      <c r="E18" s="97">
        <f t="shared" si="1"/>
        <v>0.75</v>
      </c>
      <c r="F18" s="99">
        <v>3</v>
      </c>
      <c r="G18" s="97">
        <f t="shared" si="2"/>
        <v>0.75</v>
      </c>
      <c r="H18" s="99">
        <v>3</v>
      </c>
      <c r="I18" s="97">
        <f t="shared" si="3"/>
        <v>0.6000000000000001</v>
      </c>
      <c r="J18" s="99">
        <v>3</v>
      </c>
      <c r="K18" s="97">
        <f t="shared" si="4"/>
        <v>0.44999999999999996</v>
      </c>
      <c r="L18" s="98">
        <v>2</v>
      </c>
      <c r="M18" s="97">
        <f t="shared" si="0"/>
        <v>0.3</v>
      </c>
      <c r="N18" s="97">
        <f t="shared" si="5"/>
        <v>2.8499999999999996</v>
      </c>
      <c r="O18" s="106">
        <v>0.26</v>
      </c>
      <c r="P18" s="105">
        <f t="shared" si="6"/>
        <v>0.71</v>
      </c>
      <c r="Q18" s="103">
        <f t="shared" si="7"/>
        <v>0.75</v>
      </c>
      <c r="S18" s="15"/>
      <c r="T18" s="15"/>
      <c r="U18" s="18">
        <v>4</v>
      </c>
      <c r="W18" s="15"/>
      <c r="X18" s="15"/>
      <c r="Y18" s="18">
        <v>4</v>
      </c>
    </row>
    <row r="19" spans="1:25" ht="18" customHeight="1">
      <c r="A19" s="127" t="s">
        <v>75</v>
      </c>
      <c r="B19" s="9" t="s">
        <v>26</v>
      </c>
      <c r="C19" s="8" t="s">
        <v>91</v>
      </c>
      <c r="D19" s="99">
        <v>2</v>
      </c>
      <c r="E19" s="97">
        <f t="shared" si="1"/>
        <v>0.5</v>
      </c>
      <c r="F19" s="99">
        <v>2</v>
      </c>
      <c r="G19" s="97">
        <f t="shared" si="2"/>
        <v>0.5</v>
      </c>
      <c r="H19" s="99">
        <v>2</v>
      </c>
      <c r="I19" s="97">
        <f t="shared" si="3"/>
        <v>0.4</v>
      </c>
      <c r="J19" s="99">
        <v>2</v>
      </c>
      <c r="K19" s="97">
        <f t="shared" si="4"/>
        <v>0.3</v>
      </c>
      <c r="L19" s="99">
        <v>2</v>
      </c>
      <c r="M19" s="97">
        <f t="shared" si="0"/>
        <v>0.3</v>
      </c>
      <c r="N19" s="97">
        <f t="shared" si="5"/>
        <v>2</v>
      </c>
      <c r="O19" s="106">
        <v>0</v>
      </c>
      <c r="P19" s="105">
        <f t="shared" si="6"/>
        <v>0.5</v>
      </c>
      <c r="Q19" s="103">
        <f t="shared" si="7"/>
        <v>0.38</v>
      </c>
      <c r="S19" s="15"/>
      <c r="T19" s="19">
        <v>3</v>
      </c>
      <c r="U19" s="15"/>
      <c r="W19" s="15"/>
      <c r="X19" s="19">
        <v>3</v>
      </c>
      <c r="Y19" s="15"/>
    </row>
    <row r="20" spans="1:25" ht="17.25" customHeight="1">
      <c r="A20" s="128"/>
      <c r="B20" s="9" t="s">
        <v>27</v>
      </c>
      <c r="C20" s="8" t="s">
        <v>92</v>
      </c>
      <c r="D20" s="99">
        <v>3</v>
      </c>
      <c r="E20" s="97">
        <f t="shared" si="1"/>
        <v>0.75</v>
      </c>
      <c r="F20" s="99">
        <v>3</v>
      </c>
      <c r="G20" s="97">
        <f t="shared" si="2"/>
        <v>0.75</v>
      </c>
      <c r="H20" s="99">
        <v>3</v>
      </c>
      <c r="I20" s="97">
        <f t="shared" si="3"/>
        <v>0.6000000000000001</v>
      </c>
      <c r="J20" s="99">
        <v>3</v>
      </c>
      <c r="K20" s="97">
        <f t="shared" si="4"/>
        <v>0.44999999999999996</v>
      </c>
      <c r="L20" s="99">
        <v>3</v>
      </c>
      <c r="M20" s="97">
        <f t="shared" si="0"/>
        <v>0.44999999999999996</v>
      </c>
      <c r="N20" s="97">
        <f t="shared" si="5"/>
        <v>3</v>
      </c>
      <c r="O20" s="106">
        <v>0</v>
      </c>
      <c r="P20" s="105">
        <f t="shared" si="6"/>
        <v>0.75</v>
      </c>
      <c r="Q20" s="103">
        <f t="shared" si="7"/>
        <v>0.58</v>
      </c>
      <c r="S20" s="15"/>
      <c r="T20" s="19">
        <v>4</v>
      </c>
      <c r="U20" s="15"/>
      <c r="W20" s="15"/>
      <c r="X20" s="19">
        <v>4</v>
      </c>
      <c r="Y20" s="15"/>
    </row>
    <row r="21" spans="1:25" ht="16.5" customHeight="1">
      <c r="A21" s="128"/>
      <c r="B21" s="9" t="s">
        <v>28</v>
      </c>
      <c r="C21" s="8" t="s">
        <v>93</v>
      </c>
      <c r="D21" s="99">
        <v>3</v>
      </c>
      <c r="E21" s="97">
        <f t="shared" si="1"/>
        <v>0.75</v>
      </c>
      <c r="F21" s="99">
        <v>2</v>
      </c>
      <c r="G21" s="97">
        <f t="shared" si="2"/>
        <v>0.5</v>
      </c>
      <c r="H21" s="99">
        <v>2</v>
      </c>
      <c r="I21" s="97">
        <f t="shared" si="3"/>
        <v>0.4</v>
      </c>
      <c r="J21" s="99">
        <v>2</v>
      </c>
      <c r="K21" s="97">
        <f t="shared" si="4"/>
        <v>0.3</v>
      </c>
      <c r="L21" s="99">
        <v>3</v>
      </c>
      <c r="M21" s="97">
        <f t="shared" si="0"/>
        <v>0.44999999999999996</v>
      </c>
      <c r="N21" s="97">
        <f t="shared" si="5"/>
        <v>2.4</v>
      </c>
      <c r="O21" s="106">
        <v>0.04</v>
      </c>
      <c r="P21" s="105">
        <f t="shared" si="6"/>
        <v>0.6</v>
      </c>
      <c r="Q21" s="103">
        <f t="shared" si="7"/>
        <v>0.49</v>
      </c>
      <c r="S21" s="15"/>
      <c r="T21" s="19">
        <v>5</v>
      </c>
      <c r="U21" s="15"/>
      <c r="W21" s="15"/>
      <c r="X21" s="19">
        <v>5</v>
      </c>
      <c r="Y21" s="15"/>
    </row>
    <row r="22" spans="1:25" ht="25.5">
      <c r="A22" s="128"/>
      <c r="B22" s="9" t="s">
        <v>29</v>
      </c>
      <c r="C22" s="8" t="s">
        <v>94</v>
      </c>
      <c r="D22" s="99">
        <v>2</v>
      </c>
      <c r="E22" s="97">
        <f t="shared" si="1"/>
        <v>0.5</v>
      </c>
      <c r="F22" s="99">
        <v>2</v>
      </c>
      <c r="G22" s="97">
        <f t="shared" si="2"/>
        <v>0.5</v>
      </c>
      <c r="H22" s="99">
        <v>2</v>
      </c>
      <c r="I22" s="97">
        <f t="shared" si="3"/>
        <v>0.4</v>
      </c>
      <c r="J22" s="99">
        <v>2</v>
      </c>
      <c r="K22" s="97">
        <f t="shared" si="4"/>
        <v>0.3</v>
      </c>
      <c r="L22" s="99">
        <v>2</v>
      </c>
      <c r="M22" s="97">
        <f t="shared" si="0"/>
        <v>0.3</v>
      </c>
      <c r="N22" s="97">
        <f t="shared" si="5"/>
        <v>2</v>
      </c>
      <c r="O22" s="106">
        <v>0</v>
      </c>
      <c r="P22" s="105">
        <f t="shared" si="6"/>
        <v>0.5</v>
      </c>
      <c r="Q22" s="103">
        <f t="shared" si="7"/>
        <v>0.38</v>
      </c>
      <c r="S22" s="15"/>
      <c r="T22" s="19">
        <v>6</v>
      </c>
      <c r="U22" s="15"/>
      <c r="W22" s="15"/>
      <c r="X22" s="19">
        <v>6</v>
      </c>
      <c r="Y22" s="15"/>
    </row>
    <row r="23" spans="1:25" ht="17.25" customHeight="1">
      <c r="A23" s="128"/>
      <c r="B23" s="9" t="s">
        <v>30</v>
      </c>
      <c r="C23" s="8" t="s">
        <v>95</v>
      </c>
      <c r="D23" s="99">
        <v>3</v>
      </c>
      <c r="E23" s="97">
        <f t="shared" si="1"/>
        <v>0.75</v>
      </c>
      <c r="F23" s="99">
        <v>2</v>
      </c>
      <c r="G23" s="97">
        <f t="shared" si="2"/>
        <v>0.5</v>
      </c>
      <c r="H23" s="99">
        <v>2</v>
      </c>
      <c r="I23" s="97">
        <f t="shared" si="3"/>
        <v>0.4</v>
      </c>
      <c r="J23" s="99">
        <v>2</v>
      </c>
      <c r="K23" s="97">
        <f t="shared" si="4"/>
        <v>0.3</v>
      </c>
      <c r="L23" s="99">
        <v>2</v>
      </c>
      <c r="M23" s="97">
        <f t="shared" si="0"/>
        <v>0.3</v>
      </c>
      <c r="N23" s="97">
        <f t="shared" si="5"/>
        <v>2.25</v>
      </c>
      <c r="O23" s="106">
        <v>0</v>
      </c>
      <c r="P23" s="105">
        <f t="shared" si="6"/>
        <v>0.56</v>
      </c>
      <c r="Q23" s="103">
        <f t="shared" si="7"/>
        <v>0.43</v>
      </c>
      <c r="S23" s="15"/>
      <c r="T23" s="15"/>
      <c r="U23" s="18">
        <v>5</v>
      </c>
      <c r="W23" s="15"/>
      <c r="X23" s="15"/>
      <c r="Y23" s="18">
        <v>5</v>
      </c>
    </row>
    <row r="24" spans="1:25" ht="15" customHeight="1">
      <c r="A24" s="128"/>
      <c r="B24" s="9" t="s">
        <v>31</v>
      </c>
      <c r="C24" s="8" t="s">
        <v>13</v>
      </c>
      <c r="D24" s="99">
        <v>3</v>
      </c>
      <c r="E24" s="97">
        <f t="shared" si="1"/>
        <v>0.75</v>
      </c>
      <c r="F24" s="99">
        <v>2</v>
      </c>
      <c r="G24" s="97">
        <f t="shared" si="2"/>
        <v>0.5</v>
      </c>
      <c r="H24" s="99">
        <v>2</v>
      </c>
      <c r="I24" s="97">
        <f t="shared" si="3"/>
        <v>0.4</v>
      </c>
      <c r="J24" s="99">
        <v>2</v>
      </c>
      <c r="K24" s="97">
        <f t="shared" si="4"/>
        <v>0.3</v>
      </c>
      <c r="L24" s="99">
        <v>2</v>
      </c>
      <c r="M24" s="97">
        <f t="shared" si="0"/>
        <v>0.3</v>
      </c>
      <c r="N24" s="97">
        <f t="shared" si="5"/>
        <v>2.25</v>
      </c>
      <c r="O24" s="106">
        <v>0.04</v>
      </c>
      <c r="P24" s="105">
        <f t="shared" si="6"/>
        <v>0.56</v>
      </c>
      <c r="Q24" s="103">
        <f t="shared" si="7"/>
        <v>0.46</v>
      </c>
      <c r="S24" s="15"/>
      <c r="T24" s="19">
        <v>7</v>
      </c>
      <c r="U24" s="15"/>
      <c r="W24" s="15"/>
      <c r="X24" s="19">
        <v>7</v>
      </c>
      <c r="Y24" s="15"/>
    </row>
    <row r="25" spans="1:25" ht="15" customHeight="1">
      <c r="A25" s="128"/>
      <c r="B25" s="9" t="s">
        <v>32</v>
      </c>
      <c r="C25" s="8" t="s">
        <v>96</v>
      </c>
      <c r="D25" s="100">
        <v>3</v>
      </c>
      <c r="E25" s="97">
        <f t="shared" si="1"/>
        <v>0.75</v>
      </c>
      <c r="F25" s="100">
        <v>2</v>
      </c>
      <c r="G25" s="97">
        <f t="shared" si="2"/>
        <v>0.5</v>
      </c>
      <c r="H25" s="100">
        <v>3</v>
      </c>
      <c r="I25" s="97">
        <f t="shared" si="3"/>
        <v>0.6000000000000001</v>
      </c>
      <c r="J25" s="100">
        <v>3</v>
      </c>
      <c r="K25" s="97">
        <f t="shared" si="4"/>
        <v>0.44999999999999996</v>
      </c>
      <c r="L25" s="100">
        <v>3</v>
      </c>
      <c r="M25" s="97">
        <f aca="true" t="shared" si="8" ref="M25:M72">L25*$M$6</f>
        <v>0.44999999999999996</v>
      </c>
      <c r="N25" s="97">
        <f t="shared" si="5"/>
        <v>2.75</v>
      </c>
      <c r="O25" s="106">
        <v>0.04</v>
      </c>
      <c r="P25" s="105">
        <f t="shared" si="6"/>
        <v>0.69</v>
      </c>
      <c r="Q25" s="103">
        <f t="shared" si="7"/>
        <v>0.56</v>
      </c>
      <c r="R25" s="45">
        <v>1</v>
      </c>
      <c r="S25" s="47">
        <v>6</v>
      </c>
      <c r="T25" s="15"/>
      <c r="U25" s="15"/>
      <c r="W25" s="47">
        <v>1</v>
      </c>
      <c r="X25" s="15"/>
      <c r="Y25" s="15"/>
    </row>
    <row r="26" spans="1:25" ht="14.25" customHeight="1">
      <c r="A26" s="128"/>
      <c r="B26" s="9" t="s">
        <v>33</v>
      </c>
      <c r="C26" s="8" t="s">
        <v>97</v>
      </c>
      <c r="D26" s="100">
        <v>3</v>
      </c>
      <c r="E26" s="97">
        <f t="shared" si="1"/>
        <v>0.75</v>
      </c>
      <c r="F26" s="100">
        <v>2</v>
      </c>
      <c r="G26" s="97">
        <f t="shared" si="2"/>
        <v>0.5</v>
      </c>
      <c r="H26" s="100">
        <v>3</v>
      </c>
      <c r="I26" s="97">
        <f t="shared" si="3"/>
        <v>0.6000000000000001</v>
      </c>
      <c r="J26" s="100">
        <v>3</v>
      </c>
      <c r="K26" s="97">
        <f t="shared" si="4"/>
        <v>0.44999999999999996</v>
      </c>
      <c r="L26" s="100">
        <v>3</v>
      </c>
      <c r="M26" s="97">
        <f t="shared" si="8"/>
        <v>0.44999999999999996</v>
      </c>
      <c r="N26" s="97">
        <f t="shared" si="5"/>
        <v>2.75</v>
      </c>
      <c r="O26" s="106">
        <v>0.04</v>
      </c>
      <c r="P26" s="105">
        <f t="shared" si="6"/>
        <v>0.69</v>
      </c>
      <c r="Q26" s="103">
        <f t="shared" si="7"/>
        <v>0.56</v>
      </c>
      <c r="S26" s="17">
        <v>7</v>
      </c>
      <c r="T26" s="15"/>
      <c r="U26" s="15"/>
      <c r="W26" s="17"/>
      <c r="X26" s="15"/>
      <c r="Y26" s="15"/>
    </row>
    <row r="27" spans="1:25" ht="15" customHeight="1">
      <c r="A27" s="128"/>
      <c r="B27" s="9" t="s">
        <v>34</v>
      </c>
      <c r="C27" s="8" t="s">
        <v>98</v>
      </c>
      <c r="D27" s="100">
        <v>3</v>
      </c>
      <c r="E27" s="97">
        <f t="shared" si="1"/>
        <v>0.75</v>
      </c>
      <c r="F27" s="100">
        <v>3</v>
      </c>
      <c r="G27" s="97">
        <f t="shared" si="2"/>
        <v>0.75</v>
      </c>
      <c r="H27" s="100">
        <v>3</v>
      </c>
      <c r="I27" s="97">
        <f t="shared" si="3"/>
        <v>0.6000000000000001</v>
      </c>
      <c r="J27" s="100">
        <v>3</v>
      </c>
      <c r="K27" s="97">
        <f t="shared" si="4"/>
        <v>0.44999999999999996</v>
      </c>
      <c r="L27" s="100">
        <v>3</v>
      </c>
      <c r="M27" s="97">
        <f t="shared" si="8"/>
        <v>0.44999999999999996</v>
      </c>
      <c r="N27" s="97">
        <f t="shared" si="5"/>
        <v>3</v>
      </c>
      <c r="O27" s="106">
        <v>0.04</v>
      </c>
      <c r="P27" s="105">
        <f t="shared" si="6"/>
        <v>0.75</v>
      </c>
      <c r="Q27" s="103">
        <f t="shared" si="7"/>
        <v>0.61</v>
      </c>
      <c r="S27" s="17">
        <v>8</v>
      </c>
      <c r="T27" s="15"/>
      <c r="U27" s="15"/>
      <c r="W27" s="17">
        <v>9</v>
      </c>
      <c r="X27" s="15"/>
      <c r="Y27" s="15"/>
    </row>
    <row r="28" spans="1:25" ht="15" customHeight="1">
      <c r="A28" s="128"/>
      <c r="B28" s="9" t="s">
        <v>35</v>
      </c>
      <c r="C28" s="8" t="s">
        <v>99</v>
      </c>
      <c r="D28" s="100">
        <v>3</v>
      </c>
      <c r="E28" s="97">
        <f t="shared" si="1"/>
        <v>0.75</v>
      </c>
      <c r="F28" s="100">
        <v>3</v>
      </c>
      <c r="G28" s="97">
        <f t="shared" si="2"/>
        <v>0.75</v>
      </c>
      <c r="H28" s="100">
        <v>3</v>
      </c>
      <c r="I28" s="97">
        <f t="shared" si="3"/>
        <v>0.6000000000000001</v>
      </c>
      <c r="J28" s="100">
        <v>3</v>
      </c>
      <c r="K28" s="97">
        <f t="shared" si="4"/>
        <v>0.44999999999999996</v>
      </c>
      <c r="L28" s="100">
        <v>3</v>
      </c>
      <c r="M28" s="97">
        <f t="shared" si="8"/>
        <v>0.44999999999999996</v>
      </c>
      <c r="N28" s="97">
        <f t="shared" si="5"/>
        <v>3</v>
      </c>
      <c r="O28" s="106">
        <v>0</v>
      </c>
      <c r="P28" s="105">
        <f t="shared" si="6"/>
        <v>0.75</v>
      </c>
      <c r="Q28" s="103">
        <f t="shared" si="7"/>
        <v>0.58</v>
      </c>
      <c r="S28" s="47">
        <v>9</v>
      </c>
      <c r="T28" s="15"/>
      <c r="U28" s="15"/>
      <c r="W28" s="47">
        <v>2</v>
      </c>
      <c r="X28" s="15"/>
      <c r="Y28" s="15"/>
    </row>
    <row r="29" spans="1:25" ht="25.5">
      <c r="A29" s="129"/>
      <c r="B29" s="9" t="s">
        <v>36</v>
      </c>
      <c r="C29" s="8" t="s">
        <v>100</v>
      </c>
      <c r="D29" s="100">
        <v>3</v>
      </c>
      <c r="E29" s="97">
        <f t="shared" si="1"/>
        <v>0.75</v>
      </c>
      <c r="F29" s="100">
        <v>3</v>
      </c>
      <c r="G29" s="97">
        <f t="shared" si="2"/>
        <v>0.75</v>
      </c>
      <c r="H29" s="100">
        <v>3</v>
      </c>
      <c r="I29" s="97">
        <f t="shared" si="3"/>
        <v>0.6000000000000001</v>
      </c>
      <c r="J29" s="100">
        <v>3</v>
      </c>
      <c r="K29" s="97">
        <f t="shared" si="4"/>
        <v>0.44999999999999996</v>
      </c>
      <c r="L29" s="100">
        <v>3</v>
      </c>
      <c r="M29" s="97">
        <f t="shared" si="8"/>
        <v>0.44999999999999996</v>
      </c>
      <c r="N29" s="97">
        <f t="shared" si="5"/>
        <v>3</v>
      </c>
      <c r="O29" s="106">
        <v>0.23</v>
      </c>
      <c r="P29" s="105">
        <f t="shared" si="6"/>
        <v>0.75</v>
      </c>
      <c r="Q29" s="103">
        <f t="shared" si="7"/>
        <v>0.75</v>
      </c>
      <c r="R29" s="45">
        <v>5</v>
      </c>
      <c r="S29" s="47">
        <v>10</v>
      </c>
      <c r="T29" s="15"/>
      <c r="U29" s="15"/>
      <c r="W29" s="47">
        <v>3</v>
      </c>
      <c r="X29" s="15"/>
      <c r="Y29" s="15"/>
    </row>
    <row r="30" spans="1:25" ht="12.75" customHeight="1">
      <c r="A30" s="127" t="s">
        <v>75</v>
      </c>
      <c r="B30" s="9" t="s">
        <v>37</v>
      </c>
      <c r="C30" s="8" t="s">
        <v>101</v>
      </c>
      <c r="D30" s="100">
        <v>3</v>
      </c>
      <c r="E30" s="97">
        <f t="shared" si="1"/>
        <v>0.75</v>
      </c>
      <c r="F30" s="100">
        <v>3</v>
      </c>
      <c r="G30" s="97">
        <f t="shared" si="2"/>
        <v>0.75</v>
      </c>
      <c r="H30" s="100">
        <v>3</v>
      </c>
      <c r="I30" s="97">
        <f t="shared" si="3"/>
        <v>0.6000000000000001</v>
      </c>
      <c r="J30" s="100">
        <v>3</v>
      </c>
      <c r="K30" s="97">
        <f t="shared" si="4"/>
        <v>0.44999999999999996</v>
      </c>
      <c r="L30" s="100">
        <v>3</v>
      </c>
      <c r="M30" s="97">
        <f t="shared" si="8"/>
        <v>0.44999999999999996</v>
      </c>
      <c r="N30" s="97">
        <f t="shared" si="5"/>
        <v>3</v>
      </c>
      <c r="O30" s="106">
        <v>0</v>
      </c>
      <c r="P30" s="105">
        <f t="shared" si="6"/>
        <v>0.75</v>
      </c>
      <c r="Q30" s="103">
        <f t="shared" si="7"/>
        <v>0.58</v>
      </c>
      <c r="S30" s="15"/>
      <c r="T30" s="19">
        <v>8</v>
      </c>
      <c r="U30" s="15"/>
      <c r="W30" s="15"/>
      <c r="X30" s="19">
        <v>8</v>
      </c>
      <c r="Y30" s="15"/>
    </row>
    <row r="31" spans="1:25" ht="12.75" customHeight="1">
      <c r="A31" s="128"/>
      <c r="B31" s="9" t="s">
        <v>38</v>
      </c>
      <c r="C31" s="8" t="s">
        <v>102</v>
      </c>
      <c r="D31" s="100">
        <v>2</v>
      </c>
      <c r="E31" s="97">
        <f t="shared" si="1"/>
        <v>0.5</v>
      </c>
      <c r="F31" s="100">
        <v>2</v>
      </c>
      <c r="G31" s="97">
        <f t="shared" si="2"/>
        <v>0.5</v>
      </c>
      <c r="H31" s="100">
        <v>2</v>
      </c>
      <c r="I31" s="97">
        <f t="shared" si="3"/>
        <v>0.4</v>
      </c>
      <c r="J31" s="100">
        <v>2</v>
      </c>
      <c r="K31" s="97">
        <f t="shared" si="4"/>
        <v>0.3</v>
      </c>
      <c r="L31" s="100">
        <v>2</v>
      </c>
      <c r="M31" s="97">
        <f t="shared" si="8"/>
        <v>0.3</v>
      </c>
      <c r="N31" s="97">
        <f t="shared" si="5"/>
        <v>2</v>
      </c>
      <c r="O31" s="107">
        <v>0</v>
      </c>
      <c r="P31" s="105">
        <f t="shared" si="6"/>
        <v>0.5</v>
      </c>
      <c r="Q31" s="103">
        <f t="shared" si="7"/>
        <v>0.38</v>
      </c>
      <c r="S31" s="15"/>
      <c r="T31" s="19">
        <v>9</v>
      </c>
      <c r="U31" s="15"/>
      <c r="W31" s="15"/>
      <c r="X31" s="19">
        <v>9</v>
      </c>
      <c r="Y31" s="15"/>
    </row>
    <row r="32" spans="1:25" ht="12.75" customHeight="1">
      <c r="A32" s="128"/>
      <c r="B32" s="9" t="s">
        <v>39</v>
      </c>
      <c r="C32" s="8" t="s">
        <v>103</v>
      </c>
      <c r="D32" s="100">
        <v>3</v>
      </c>
      <c r="E32" s="97">
        <f t="shared" si="1"/>
        <v>0.75</v>
      </c>
      <c r="F32" s="100">
        <v>3</v>
      </c>
      <c r="G32" s="97">
        <f t="shared" si="2"/>
        <v>0.75</v>
      </c>
      <c r="H32" s="100">
        <v>3</v>
      </c>
      <c r="I32" s="97">
        <f t="shared" si="3"/>
        <v>0.6000000000000001</v>
      </c>
      <c r="J32" s="100">
        <v>3</v>
      </c>
      <c r="K32" s="97">
        <f t="shared" si="4"/>
        <v>0.44999999999999996</v>
      </c>
      <c r="L32" s="100">
        <v>2</v>
      </c>
      <c r="M32" s="97">
        <f t="shared" si="8"/>
        <v>0.3</v>
      </c>
      <c r="N32" s="97">
        <f t="shared" si="5"/>
        <v>2.8499999999999996</v>
      </c>
      <c r="O32" s="106">
        <v>0</v>
      </c>
      <c r="P32" s="105">
        <f t="shared" si="6"/>
        <v>0.71</v>
      </c>
      <c r="Q32" s="103">
        <f t="shared" si="7"/>
        <v>0.55</v>
      </c>
      <c r="S32" s="15"/>
      <c r="T32" s="15"/>
      <c r="U32" s="18">
        <v>6</v>
      </c>
      <c r="W32" s="15"/>
      <c r="X32" s="15"/>
      <c r="Y32" s="18">
        <v>6</v>
      </c>
    </row>
    <row r="33" spans="1:25" ht="12.75" customHeight="1">
      <c r="A33" s="128"/>
      <c r="B33" s="9" t="s">
        <v>40</v>
      </c>
      <c r="C33" s="8" t="s">
        <v>222</v>
      </c>
      <c r="D33" s="100">
        <v>4</v>
      </c>
      <c r="E33" s="97">
        <f t="shared" si="1"/>
        <v>1</v>
      </c>
      <c r="F33" s="100">
        <v>2</v>
      </c>
      <c r="G33" s="97">
        <f t="shared" si="2"/>
        <v>0.5</v>
      </c>
      <c r="H33" s="100">
        <v>3</v>
      </c>
      <c r="I33" s="97">
        <f t="shared" si="3"/>
        <v>0.6000000000000001</v>
      </c>
      <c r="J33" s="100">
        <v>3</v>
      </c>
      <c r="K33" s="97">
        <f t="shared" si="4"/>
        <v>0.44999999999999996</v>
      </c>
      <c r="L33" s="100">
        <v>2</v>
      </c>
      <c r="M33" s="97">
        <f t="shared" si="8"/>
        <v>0.3</v>
      </c>
      <c r="N33" s="97">
        <f t="shared" si="5"/>
        <v>2.8499999999999996</v>
      </c>
      <c r="O33" s="106">
        <v>0.23</v>
      </c>
      <c r="P33" s="105">
        <f t="shared" si="6"/>
        <v>0.71</v>
      </c>
      <c r="Q33" s="103">
        <f t="shared" si="7"/>
        <v>0.72</v>
      </c>
      <c r="S33" s="15"/>
      <c r="T33" s="15"/>
      <c r="U33" s="18"/>
      <c r="W33" s="15"/>
      <c r="X33" s="15"/>
      <c r="Y33" s="18"/>
    </row>
    <row r="34" spans="1:25" ht="25.5">
      <c r="A34" s="128"/>
      <c r="B34" s="9" t="s">
        <v>41</v>
      </c>
      <c r="C34" s="8" t="s">
        <v>229</v>
      </c>
      <c r="D34" s="100">
        <v>3</v>
      </c>
      <c r="E34" s="97">
        <f t="shared" si="1"/>
        <v>0.75</v>
      </c>
      <c r="F34" s="100">
        <v>3</v>
      </c>
      <c r="G34" s="97">
        <f t="shared" si="2"/>
        <v>0.75</v>
      </c>
      <c r="H34" s="100">
        <v>3</v>
      </c>
      <c r="I34" s="97">
        <f t="shared" si="3"/>
        <v>0.6000000000000001</v>
      </c>
      <c r="J34" s="100">
        <v>3</v>
      </c>
      <c r="K34" s="97">
        <f t="shared" si="4"/>
        <v>0.44999999999999996</v>
      </c>
      <c r="L34" s="100">
        <v>3</v>
      </c>
      <c r="M34" s="97">
        <f t="shared" si="8"/>
        <v>0.44999999999999996</v>
      </c>
      <c r="N34" s="97">
        <f t="shared" si="5"/>
        <v>3</v>
      </c>
      <c r="O34" s="107">
        <v>0.23</v>
      </c>
      <c r="P34" s="105">
        <f t="shared" si="6"/>
        <v>0.75</v>
      </c>
      <c r="Q34" s="103">
        <f t="shared" si="7"/>
        <v>0.75</v>
      </c>
      <c r="R34" s="45">
        <v>6</v>
      </c>
      <c r="S34" s="47">
        <v>11</v>
      </c>
      <c r="T34" s="15"/>
      <c r="U34" s="15"/>
      <c r="W34" s="47">
        <v>4</v>
      </c>
      <c r="X34" s="15"/>
      <c r="Y34" s="15"/>
    </row>
    <row r="35" spans="1:25" ht="25.5">
      <c r="A35" s="129"/>
      <c r="B35" s="9" t="s">
        <v>42</v>
      </c>
      <c r="C35" s="49" t="s">
        <v>187</v>
      </c>
      <c r="D35" s="100">
        <v>3</v>
      </c>
      <c r="E35" s="97">
        <f t="shared" si="1"/>
        <v>0.75</v>
      </c>
      <c r="F35" s="100">
        <v>3</v>
      </c>
      <c r="G35" s="97">
        <f t="shared" si="2"/>
        <v>0.75</v>
      </c>
      <c r="H35" s="100">
        <v>3</v>
      </c>
      <c r="I35" s="97">
        <f t="shared" si="3"/>
        <v>0.6000000000000001</v>
      </c>
      <c r="J35" s="100">
        <v>3</v>
      </c>
      <c r="K35" s="97">
        <f t="shared" si="4"/>
        <v>0.44999999999999996</v>
      </c>
      <c r="L35" s="101">
        <v>3</v>
      </c>
      <c r="M35" s="97">
        <f t="shared" si="8"/>
        <v>0.44999999999999996</v>
      </c>
      <c r="N35" s="97">
        <f t="shared" si="5"/>
        <v>3</v>
      </c>
      <c r="O35" s="107">
        <v>0.04</v>
      </c>
      <c r="P35" s="105">
        <f t="shared" si="6"/>
        <v>0.75</v>
      </c>
      <c r="Q35" s="103">
        <f t="shared" si="7"/>
        <v>0.61</v>
      </c>
      <c r="R35" s="45"/>
      <c r="S35" s="47"/>
      <c r="T35" s="15"/>
      <c r="U35" s="15"/>
      <c r="W35" s="47"/>
      <c r="X35" s="15"/>
      <c r="Y35" s="15"/>
    </row>
    <row r="36" spans="1:25" ht="15" customHeight="1">
      <c r="A36" s="22" t="s">
        <v>76</v>
      </c>
      <c r="B36" s="9" t="s">
        <v>43</v>
      </c>
      <c r="C36" s="8" t="s">
        <v>4</v>
      </c>
      <c r="D36" s="100">
        <v>3</v>
      </c>
      <c r="E36" s="97">
        <f t="shared" si="1"/>
        <v>0.75</v>
      </c>
      <c r="F36" s="100">
        <v>3</v>
      </c>
      <c r="G36" s="97">
        <f t="shared" si="2"/>
        <v>0.75</v>
      </c>
      <c r="H36" s="100">
        <v>3</v>
      </c>
      <c r="I36" s="97">
        <f t="shared" si="3"/>
        <v>0.6000000000000001</v>
      </c>
      <c r="J36" s="100">
        <v>3</v>
      </c>
      <c r="K36" s="97">
        <f t="shared" si="4"/>
        <v>0.44999999999999996</v>
      </c>
      <c r="L36" s="101">
        <v>3</v>
      </c>
      <c r="M36" s="97">
        <f t="shared" si="8"/>
        <v>0.44999999999999996</v>
      </c>
      <c r="N36" s="97">
        <f t="shared" si="5"/>
        <v>3</v>
      </c>
      <c r="O36" s="106">
        <v>0.04</v>
      </c>
      <c r="P36" s="105">
        <f t="shared" si="6"/>
        <v>0.75</v>
      </c>
      <c r="Q36" s="103">
        <f t="shared" si="7"/>
        <v>0.61</v>
      </c>
      <c r="R36" s="45">
        <v>2</v>
      </c>
      <c r="S36" s="47">
        <v>12</v>
      </c>
      <c r="T36" s="15"/>
      <c r="U36" s="15"/>
      <c r="W36" s="47">
        <v>5</v>
      </c>
      <c r="X36" s="15"/>
      <c r="Y36" s="15"/>
    </row>
    <row r="37" spans="1:25" ht="15" customHeight="1">
      <c r="A37" s="21" t="s">
        <v>77</v>
      </c>
      <c r="B37" s="9" t="s">
        <v>44</v>
      </c>
      <c r="C37" s="8" t="s">
        <v>105</v>
      </c>
      <c r="D37" s="100">
        <v>3</v>
      </c>
      <c r="E37" s="97">
        <f t="shared" si="1"/>
        <v>0.75</v>
      </c>
      <c r="F37" s="100">
        <v>2</v>
      </c>
      <c r="G37" s="97">
        <f t="shared" si="2"/>
        <v>0.5</v>
      </c>
      <c r="H37" s="100">
        <v>2</v>
      </c>
      <c r="I37" s="97">
        <f t="shared" si="3"/>
        <v>0.4</v>
      </c>
      <c r="J37" s="100">
        <v>2</v>
      </c>
      <c r="K37" s="97">
        <f t="shared" si="4"/>
        <v>0.3</v>
      </c>
      <c r="L37" s="101">
        <v>2</v>
      </c>
      <c r="M37" s="97">
        <f t="shared" si="8"/>
        <v>0.3</v>
      </c>
      <c r="N37" s="97">
        <f t="shared" si="5"/>
        <v>2.25</v>
      </c>
      <c r="O37" s="106">
        <v>0.04</v>
      </c>
      <c r="P37" s="105">
        <f t="shared" si="6"/>
        <v>0.56</v>
      </c>
      <c r="Q37" s="103">
        <f t="shared" si="7"/>
        <v>0.46</v>
      </c>
      <c r="S37" s="15"/>
      <c r="T37" s="19">
        <v>10</v>
      </c>
      <c r="U37" s="15"/>
      <c r="W37" s="15"/>
      <c r="X37" s="19">
        <v>10</v>
      </c>
      <c r="Y37" s="15"/>
    </row>
    <row r="38" spans="1:25" ht="25.5">
      <c r="A38" s="21" t="s">
        <v>78</v>
      </c>
      <c r="B38" s="9" t="s">
        <v>46</v>
      </c>
      <c r="C38" s="8" t="s">
        <v>5</v>
      </c>
      <c r="D38" s="100">
        <v>2</v>
      </c>
      <c r="E38" s="97">
        <f t="shared" si="1"/>
        <v>0.5</v>
      </c>
      <c r="F38" s="100">
        <v>2</v>
      </c>
      <c r="G38" s="97">
        <f t="shared" si="2"/>
        <v>0.5</v>
      </c>
      <c r="H38" s="100">
        <v>2</v>
      </c>
      <c r="I38" s="97">
        <f t="shared" si="3"/>
        <v>0.4</v>
      </c>
      <c r="J38" s="100">
        <v>2</v>
      </c>
      <c r="K38" s="97">
        <f t="shared" si="4"/>
        <v>0.3</v>
      </c>
      <c r="L38" s="101">
        <v>2</v>
      </c>
      <c r="M38" s="97">
        <f t="shared" si="8"/>
        <v>0.3</v>
      </c>
      <c r="N38" s="97">
        <f t="shared" si="5"/>
        <v>2</v>
      </c>
      <c r="O38" s="106">
        <v>0.04</v>
      </c>
      <c r="P38" s="105">
        <f t="shared" si="6"/>
        <v>0.5</v>
      </c>
      <c r="Q38" s="103">
        <f t="shared" si="7"/>
        <v>0.42</v>
      </c>
      <c r="S38" s="15"/>
      <c r="T38" s="15"/>
      <c r="U38" s="18">
        <v>7</v>
      </c>
      <c r="W38" s="15"/>
      <c r="X38" s="15"/>
      <c r="Y38" s="18">
        <v>7</v>
      </c>
    </row>
    <row r="39" spans="1:25" ht="13.5" customHeight="1">
      <c r="A39" s="124" t="s">
        <v>230</v>
      </c>
      <c r="B39" s="9" t="s">
        <v>45</v>
      </c>
      <c r="C39" s="10" t="s">
        <v>63</v>
      </c>
      <c r="D39" s="100">
        <v>3</v>
      </c>
      <c r="E39" s="97">
        <f t="shared" si="1"/>
        <v>0.75</v>
      </c>
      <c r="F39" s="100">
        <v>3</v>
      </c>
      <c r="G39" s="97">
        <f t="shared" si="2"/>
        <v>0.75</v>
      </c>
      <c r="H39" s="100">
        <v>3</v>
      </c>
      <c r="I39" s="97">
        <f t="shared" si="3"/>
        <v>0.6000000000000001</v>
      </c>
      <c r="J39" s="100">
        <v>3</v>
      </c>
      <c r="K39" s="97">
        <f t="shared" si="4"/>
        <v>0.44999999999999996</v>
      </c>
      <c r="L39" s="101">
        <v>3</v>
      </c>
      <c r="M39" s="97">
        <f t="shared" si="8"/>
        <v>0.44999999999999996</v>
      </c>
      <c r="N39" s="97">
        <f t="shared" si="5"/>
        <v>3</v>
      </c>
      <c r="O39" s="106">
        <v>0.11</v>
      </c>
      <c r="P39" s="105">
        <f t="shared" si="6"/>
        <v>0.75</v>
      </c>
      <c r="Q39" s="103">
        <f t="shared" si="7"/>
        <v>0.66</v>
      </c>
      <c r="S39" s="15"/>
      <c r="T39" s="19">
        <v>11</v>
      </c>
      <c r="U39" s="15"/>
      <c r="W39" s="15"/>
      <c r="X39" s="19">
        <v>11</v>
      </c>
      <c r="Y39" s="15"/>
    </row>
    <row r="40" spans="1:25" ht="43.5" customHeight="1">
      <c r="A40" s="125"/>
      <c r="B40" s="9" t="s">
        <v>47</v>
      </c>
      <c r="C40" s="8" t="s">
        <v>6</v>
      </c>
      <c r="D40" s="100">
        <v>2</v>
      </c>
      <c r="E40" s="97">
        <f t="shared" si="1"/>
        <v>0.5</v>
      </c>
      <c r="F40" s="100">
        <v>1</v>
      </c>
      <c r="G40" s="97">
        <f t="shared" si="2"/>
        <v>0.25</v>
      </c>
      <c r="H40" s="100">
        <v>1</v>
      </c>
      <c r="I40" s="97">
        <f t="shared" si="3"/>
        <v>0.2</v>
      </c>
      <c r="J40" s="100">
        <v>2</v>
      </c>
      <c r="K40" s="97">
        <f t="shared" si="4"/>
        <v>0.3</v>
      </c>
      <c r="L40" s="101">
        <v>2</v>
      </c>
      <c r="M40" s="97">
        <f t="shared" si="8"/>
        <v>0.3</v>
      </c>
      <c r="N40" s="97">
        <f t="shared" si="5"/>
        <v>1.55</v>
      </c>
      <c r="O40" s="106">
        <v>0.11</v>
      </c>
      <c r="P40" s="105">
        <f t="shared" si="6"/>
        <v>0.39</v>
      </c>
      <c r="Q40" s="103">
        <f t="shared" si="7"/>
        <v>0.38</v>
      </c>
      <c r="S40" s="15"/>
      <c r="T40" s="15"/>
      <c r="U40" s="18">
        <v>8</v>
      </c>
      <c r="W40" s="15"/>
      <c r="X40" s="15"/>
      <c r="Y40" s="18">
        <v>8</v>
      </c>
    </row>
    <row r="41" spans="1:25" ht="12.75" customHeight="1">
      <c r="A41" s="21" t="s">
        <v>155</v>
      </c>
      <c r="B41" s="9" t="s">
        <v>48</v>
      </c>
      <c r="C41" s="8" t="s">
        <v>7</v>
      </c>
      <c r="D41" s="100">
        <v>3</v>
      </c>
      <c r="E41" s="97">
        <f t="shared" si="1"/>
        <v>0.75</v>
      </c>
      <c r="F41" s="100">
        <v>2</v>
      </c>
      <c r="G41" s="97">
        <f t="shared" si="2"/>
        <v>0.5</v>
      </c>
      <c r="H41" s="100">
        <v>2</v>
      </c>
      <c r="I41" s="97">
        <f t="shared" si="3"/>
        <v>0.4</v>
      </c>
      <c r="J41" s="100">
        <v>2</v>
      </c>
      <c r="K41" s="97">
        <f t="shared" si="4"/>
        <v>0.3</v>
      </c>
      <c r="L41" s="101">
        <v>2</v>
      </c>
      <c r="M41" s="97">
        <f t="shared" si="8"/>
        <v>0.3</v>
      </c>
      <c r="N41" s="97">
        <f t="shared" si="5"/>
        <v>2.25</v>
      </c>
      <c r="O41" s="106">
        <v>0.04</v>
      </c>
      <c r="P41" s="105">
        <f t="shared" si="6"/>
        <v>0.56</v>
      </c>
      <c r="Q41" s="103">
        <f t="shared" si="7"/>
        <v>0.46</v>
      </c>
      <c r="S41" s="15"/>
      <c r="T41" s="19">
        <v>12</v>
      </c>
      <c r="U41" s="15"/>
      <c r="W41" s="15"/>
      <c r="X41" s="19">
        <v>12</v>
      </c>
      <c r="Y41" s="15"/>
    </row>
    <row r="42" spans="1:25" ht="15" customHeight="1">
      <c r="A42" s="126" t="s">
        <v>79</v>
      </c>
      <c r="B42" s="9" t="s">
        <v>49</v>
      </c>
      <c r="C42" s="8" t="s">
        <v>106</v>
      </c>
      <c r="D42" s="100">
        <v>2</v>
      </c>
      <c r="E42" s="97">
        <f t="shared" si="1"/>
        <v>0.5</v>
      </c>
      <c r="F42" s="100">
        <v>2</v>
      </c>
      <c r="G42" s="97">
        <f t="shared" si="2"/>
        <v>0.5</v>
      </c>
      <c r="H42" s="100">
        <v>2</v>
      </c>
      <c r="I42" s="97">
        <f t="shared" si="3"/>
        <v>0.4</v>
      </c>
      <c r="J42" s="100">
        <v>2</v>
      </c>
      <c r="K42" s="97">
        <f t="shared" si="4"/>
        <v>0.3</v>
      </c>
      <c r="L42" s="101">
        <v>2</v>
      </c>
      <c r="M42" s="97">
        <f t="shared" si="8"/>
        <v>0.3</v>
      </c>
      <c r="N42" s="97">
        <f t="shared" si="5"/>
        <v>2</v>
      </c>
      <c r="O42" s="108">
        <v>0</v>
      </c>
      <c r="P42" s="105">
        <f t="shared" si="6"/>
        <v>0.5</v>
      </c>
      <c r="Q42" s="103">
        <f t="shared" si="7"/>
        <v>0.38</v>
      </c>
      <c r="S42" s="15"/>
      <c r="T42" s="15"/>
      <c r="U42" s="18">
        <v>9</v>
      </c>
      <c r="W42" s="15"/>
      <c r="X42" s="15"/>
      <c r="Y42" s="18">
        <v>9</v>
      </c>
    </row>
    <row r="43" spans="1:25" ht="39.75" customHeight="1">
      <c r="A43" s="126"/>
      <c r="B43" s="9" t="s">
        <v>50</v>
      </c>
      <c r="C43" s="109" t="s">
        <v>107</v>
      </c>
      <c r="D43" s="100">
        <v>2</v>
      </c>
      <c r="E43" s="97">
        <f t="shared" si="1"/>
        <v>0.5</v>
      </c>
      <c r="F43" s="100">
        <v>2</v>
      </c>
      <c r="G43" s="97">
        <f t="shared" si="2"/>
        <v>0.5</v>
      </c>
      <c r="H43" s="100">
        <v>2</v>
      </c>
      <c r="I43" s="97">
        <f t="shared" si="3"/>
        <v>0.4</v>
      </c>
      <c r="J43" s="100">
        <v>2</v>
      </c>
      <c r="K43" s="97">
        <f t="shared" si="4"/>
        <v>0.3</v>
      </c>
      <c r="L43" s="101">
        <v>2</v>
      </c>
      <c r="M43" s="97">
        <f t="shared" si="8"/>
        <v>0.3</v>
      </c>
      <c r="N43" s="97">
        <f t="shared" si="5"/>
        <v>2</v>
      </c>
      <c r="O43" s="106">
        <v>0</v>
      </c>
      <c r="P43" s="105">
        <f t="shared" si="6"/>
        <v>0.5</v>
      </c>
      <c r="Q43" s="103">
        <f t="shared" si="7"/>
        <v>0.38</v>
      </c>
      <c r="S43" s="15"/>
      <c r="T43" s="15"/>
      <c r="U43" s="18">
        <v>10</v>
      </c>
      <c r="W43" s="15"/>
      <c r="X43" s="15"/>
      <c r="Y43" s="18">
        <v>10</v>
      </c>
    </row>
    <row r="44" spans="1:25" ht="15" customHeight="1">
      <c r="A44" s="126"/>
      <c r="B44" s="9" t="s">
        <v>51</v>
      </c>
      <c r="C44" s="8" t="s">
        <v>108</v>
      </c>
      <c r="D44" s="100">
        <v>2</v>
      </c>
      <c r="E44" s="97">
        <f t="shared" si="1"/>
        <v>0.5</v>
      </c>
      <c r="F44" s="100">
        <v>2</v>
      </c>
      <c r="G44" s="97">
        <f t="shared" si="2"/>
        <v>0.5</v>
      </c>
      <c r="H44" s="100">
        <v>2</v>
      </c>
      <c r="I44" s="97">
        <f t="shared" si="3"/>
        <v>0.4</v>
      </c>
      <c r="J44" s="100">
        <v>2</v>
      </c>
      <c r="K44" s="97">
        <f t="shared" si="4"/>
        <v>0.3</v>
      </c>
      <c r="L44" s="101">
        <v>2</v>
      </c>
      <c r="M44" s="97">
        <f t="shared" si="8"/>
        <v>0.3</v>
      </c>
      <c r="N44" s="97">
        <f t="shared" si="5"/>
        <v>2</v>
      </c>
      <c r="O44" s="106">
        <v>0.08</v>
      </c>
      <c r="P44" s="105">
        <f t="shared" si="6"/>
        <v>0.5</v>
      </c>
      <c r="Q44" s="103">
        <f t="shared" si="7"/>
        <v>0.45</v>
      </c>
      <c r="S44" s="15"/>
      <c r="T44" s="15"/>
      <c r="U44" s="18">
        <v>11</v>
      </c>
      <c r="W44" s="15"/>
      <c r="X44" s="15"/>
      <c r="Y44" s="18">
        <v>11</v>
      </c>
    </row>
    <row r="45" spans="1:25" ht="12.75">
      <c r="A45" s="21" t="s">
        <v>80</v>
      </c>
      <c r="B45" s="9" t="s">
        <v>52</v>
      </c>
      <c r="C45" s="8" t="s">
        <v>8</v>
      </c>
      <c r="D45" s="100">
        <v>3</v>
      </c>
      <c r="E45" s="97">
        <f t="shared" si="1"/>
        <v>0.75</v>
      </c>
      <c r="F45" s="100">
        <v>3</v>
      </c>
      <c r="G45" s="97">
        <f t="shared" si="2"/>
        <v>0.75</v>
      </c>
      <c r="H45" s="100">
        <v>2</v>
      </c>
      <c r="I45" s="97">
        <f t="shared" si="3"/>
        <v>0.4</v>
      </c>
      <c r="J45" s="100">
        <v>3</v>
      </c>
      <c r="K45" s="97">
        <f t="shared" si="4"/>
        <v>0.44999999999999996</v>
      </c>
      <c r="L45" s="101">
        <v>3</v>
      </c>
      <c r="M45" s="97">
        <f t="shared" si="8"/>
        <v>0.44999999999999996</v>
      </c>
      <c r="N45" s="97">
        <f t="shared" si="5"/>
        <v>2.8</v>
      </c>
      <c r="O45" s="106">
        <v>0</v>
      </c>
      <c r="P45" s="105">
        <f t="shared" si="6"/>
        <v>0.7</v>
      </c>
      <c r="Q45" s="103">
        <f t="shared" si="7"/>
        <v>0.54</v>
      </c>
      <c r="S45" s="15"/>
      <c r="T45" s="15"/>
      <c r="U45" s="18">
        <v>12</v>
      </c>
      <c r="W45" s="15"/>
      <c r="X45" s="15"/>
      <c r="Y45" s="18">
        <v>12</v>
      </c>
    </row>
    <row r="46" spans="1:25" ht="25.5">
      <c r="A46" s="21" t="s">
        <v>81</v>
      </c>
      <c r="B46" s="9" t="s">
        <v>66</v>
      </c>
      <c r="C46" s="8" t="s">
        <v>64</v>
      </c>
      <c r="D46" s="100">
        <v>3</v>
      </c>
      <c r="E46" s="97">
        <f t="shared" si="1"/>
        <v>0.75</v>
      </c>
      <c r="F46" s="100">
        <v>2</v>
      </c>
      <c r="G46" s="97">
        <f t="shared" si="2"/>
        <v>0.5</v>
      </c>
      <c r="H46" s="100">
        <v>2</v>
      </c>
      <c r="I46" s="97">
        <f t="shared" si="3"/>
        <v>0.4</v>
      </c>
      <c r="J46" s="100">
        <v>2</v>
      </c>
      <c r="K46" s="97">
        <f t="shared" si="4"/>
        <v>0.3</v>
      </c>
      <c r="L46" s="101">
        <v>2</v>
      </c>
      <c r="M46" s="97">
        <f t="shared" si="8"/>
        <v>0.3</v>
      </c>
      <c r="N46" s="97">
        <f t="shared" si="5"/>
        <v>2.25</v>
      </c>
      <c r="O46" s="106">
        <v>0</v>
      </c>
      <c r="P46" s="105">
        <f t="shared" si="6"/>
        <v>0.56</v>
      </c>
      <c r="Q46" s="103">
        <f t="shared" si="7"/>
        <v>0.43</v>
      </c>
      <c r="S46" s="15"/>
      <c r="T46" s="19">
        <v>13</v>
      </c>
      <c r="U46" s="15"/>
      <c r="W46" s="15"/>
      <c r="X46" s="19">
        <v>13</v>
      </c>
      <c r="Y46" s="15"/>
    </row>
    <row r="47" spans="1:25" ht="25.5">
      <c r="A47" s="130" t="s">
        <v>82</v>
      </c>
      <c r="B47" s="9" t="s">
        <v>67</v>
      </c>
      <c r="C47" s="8" t="s">
        <v>9</v>
      </c>
      <c r="D47" s="100">
        <v>2</v>
      </c>
      <c r="E47" s="97">
        <f t="shared" si="1"/>
        <v>0.5</v>
      </c>
      <c r="F47" s="100">
        <v>1</v>
      </c>
      <c r="G47" s="97">
        <f t="shared" si="2"/>
        <v>0.25</v>
      </c>
      <c r="H47" s="100">
        <v>1</v>
      </c>
      <c r="I47" s="97">
        <f t="shared" si="3"/>
        <v>0.2</v>
      </c>
      <c r="J47" s="100">
        <v>1</v>
      </c>
      <c r="K47" s="97">
        <f t="shared" si="4"/>
        <v>0.15</v>
      </c>
      <c r="L47" s="100">
        <v>1</v>
      </c>
      <c r="M47" s="97">
        <f t="shared" si="8"/>
        <v>0.15</v>
      </c>
      <c r="N47" s="97">
        <f t="shared" si="5"/>
        <v>1.2499999999999998</v>
      </c>
      <c r="O47" s="106">
        <v>0</v>
      </c>
      <c r="P47" s="105">
        <f t="shared" si="6"/>
        <v>0.31</v>
      </c>
      <c r="Q47" s="103">
        <f t="shared" si="7"/>
        <v>0.24</v>
      </c>
      <c r="S47" s="15"/>
      <c r="T47" s="15"/>
      <c r="U47" s="18">
        <v>13</v>
      </c>
      <c r="W47" s="15"/>
      <c r="X47" s="15"/>
      <c r="Y47" s="18">
        <v>13</v>
      </c>
    </row>
    <row r="48" spans="1:25" ht="13.5" customHeight="1">
      <c r="A48" s="130"/>
      <c r="B48" s="9" t="s">
        <v>68</v>
      </c>
      <c r="C48" s="8" t="s">
        <v>10</v>
      </c>
      <c r="D48" s="100">
        <v>3</v>
      </c>
      <c r="E48" s="97">
        <f t="shared" si="1"/>
        <v>0.75</v>
      </c>
      <c r="F48" s="100">
        <v>3</v>
      </c>
      <c r="G48" s="97">
        <f t="shared" si="2"/>
        <v>0.75</v>
      </c>
      <c r="H48" s="100">
        <v>3</v>
      </c>
      <c r="I48" s="97">
        <f t="shared" si="3"/>
        <v>0.6000000000000001</v>
      </c>
      <c r="J48" s="100">
        <v>3</v>
      </c>
      <c r="K48" s="97">
        <f t="shared" si="4"/>
        <v>0.44999999999999996</v>
      </c>
      <c r="L48" s="100">
        <v>3</v>
      </c>
      <c r="M48" s="97">
        <f t="shared" si="8"/>
        <v>0.44999999999999996</v>
      </c>
      <c r="N48" s="97">
        <f t="shared" si="5"/>
        <v>3</v>
      </c>
      <c r="O48" s="106">
        <v>0.23</v>
      </c>
      <c r="P48" s="105">
        <f t="shared" si="6"/>
        <v>0.75</v>
      </c>
      <c r="Q48" s="103">
        <f t="shared" si="7"/>
        <v>0.75</v>
      </c>
      <c r="S48" s="15"/>
      <c r="T48" s="15"/>
      <c r="U48" s="18">
        <v>14</v>
      </c>
      <c r="W48" s="15"/>
      <c r="X48" s="15"/>
      <c r="Y48" s="18">
        <v>14</v>
      </c>
    </row>
    <row r="49" spans="1:25" ht="12" customHeight="1">
      <c r="A49" s="130"/>
      <c r="B49" s="9" t="s">
        <v>69</v>
      </c>
      <c r="C49" s="8" t="s">
        <v>65</v>
      </c>
      <c r="D49" s="100">
        <v>2</v>
      </c>
      <c r="E49" s="97">
        <f t="shared" si="1"/>
        <v>0.5</v>
      </c>
      <c r="F49" s="100">
        <v>2</v>
      </c>
      <c r="G49" s="97">
        <f t="shared" si="2"/>
        <v>0.5</v>
      </c>
      <c r="H49" s="100">
        <v>2</v>
      </c>
      <c r="I49" s="97">
        <f t="shared" si="3"/>
        <v>0.4</v>
      </c>
      <c r="J49" s="100">
        <v>2</v>
      </c>
      <c r="K49" s="97">
        <f t="shared" si="4"/>
        <v>0.3</v>
      </c>
      <c r="L49" s="100">
        <v>2</v>
      </c>
      <c r="M49" s="97">
        <f t="shared" si="8"/>
        <v>0.3</v>
      </c>
      <c r="N49" s="97">
        <f t="shared" si="5"/>
        <v>2</v>
      </c>
      <c r="O49" s="106">
        <v>0</v>
      </c>
      <c r="P49" s="105">
        <f t="shared" si="6"/>
        <v>0.5</v>
      </c>
      <c r="Q49" s="103">
        <f t="shared" si="7"/>
        <v>0.38</v>
      </c>
      <c r="S49" s="15"/>
      <c r="T49" s="15"/>
      <c r="U49" s="18">
        <v>14</v>
      </c>
      <c r="W49" s="15"/>
      <c r="X49" s="15"/>
      <c r="Y49" s="18">
        <v>14</v>
      </c>
    </row>
    <row r="50" spans="1:25" ht="25.5">
      <c r="A50" s="130"/>
      <c r="B50" s="9" t="s">
        <v>70</v>
      </c>
      <c r="C50" s="8" t="s">
        <v>109</v>
      </c>
      <c r="D50" s="100">
        <v>2</v>
      </c>
      <c r="E50" s="97">
        <f t="shared" si="1"/>
        <v>0.5</v>
      </c>
      <c r="F50" s="100">
        <v>2</v>
      </c>
      <c r="G50" s="97">
        <f t="shared" si="2"/>
        <v>0.5</v>
      </c>
      <c r="H50" s="100">
        <v>2</v>
      </c>
      <c r="I50" s="97">
        <f t="shared" si="3"/>
        <v>0.4</v>
      </c>
      <c r="J50" s="100">
        <v>2</v>
      </c>
      <c r="K50" s="97">
        <f t="shared" si="4"/>
        <v>0.3</v>
      </c>
      <c r="L50" s="100">
        <v>2</v>
      </c>
      <c r="M50" s="97">
        <f t="shared" si="8"/>
        <v>0.3</v>
      </c>
      <c r="N50" s="97">
        <f t="shared" si="5"/>
        <v>2</v>
      </c>
      <c r="O50" s="106">
        <v>0</v>
      </c>
      <c r="P50" s="105">
        <f t="shared" si="6"/>
        <v>0.5</v>
      </c>
      <c r="Q50" s="103">
        <f t="shared" si="7"/>
        <v>0.38</v>
      </c>
      <c r="S50" s="15"/>
      <c r="T50" s="15"/>
      <c r="U50" s="18">
        <v>16</v>
      </c>
      <c r="W50" s="15"/>
      <c r="X50" s="15"/>
      <c r="Y50" s="18">
        <v>16</v>
      </c>
    </row>
    <row r="51" spans="1:25" ht="14.25" customHeight="1">
      <c r="A51" s="130"/>
      <c r="B51" s="9" t="s">
        <v>72</v>
      </c>
      <c r="C51" s="8" t="s">
        <v>11</v>
      </c>
      <c r="D51" s="100">
        <v>3</v>
      </c>
      <c r="E51" s="97">
        <f t="shared" si="1"/>
        <v>0.75</v>
      </c>
      <c r="F51" s="100">
        <v>3</v>
      </c>
      <c r="G51" s="97">
        <f t="shared" si="2"/>
        <v>0.75</v>
      </c>
      <c r="H51" s="100">
        <v>2</v>
      </c>
      <c r="I51" s="97">
        <f t="shared" si="3"/>
        <v>0.4</v>
      </c>
      <c r="J51" s="100">
        <v>2</v>
      </c>
      <c r="K51" s="97">
        <f t="shared" si="4"/>
        <v>0.3</v>
      </c>
      <c r="L51" s="100">
        <v>2</v>
      </c>
      <c r="M51" s="97">
        <f t="shared" si="8"/>
        <v>0.3</v>
      </c>
      <c r="N51" s="97">
        <f t="shared" si="5"/>
        <v>2.4999999999999996</v>
      </c>
      <c r="O51" s="106">
        <v>0.26</v>
      </c>
      <c r="P51" s="105">
        <f t="shared" si="6"/>
        <v>0.63</v>
      </c>
      <c r="Q51" s="103">
        <f t="shared" si="7"/>
        <v>0.68</v>
      </c>
      <c r="S51" s="15"/>
      <c r="T51" s="15"/>
      <c r="U51" s="18">
        <v>17</v>
      </c>
      <c r="W51" s="15"/>
      <c r="X51" s="15"/>
      <c r="Y51" s="18">
        <v>17</v>
      </c>
    </row>
    <row r="52" spans="1:25" ht="25.5">
      <c r="A52" s="130"/>
      <c r="B52" s="9" t="s">
        <v>84</v>
      </c>
      <c r="C52" s="8" t="s">
        <v>12</v>
      </c>
      <c r="D52" s="100">
        <v>2</v>
      </c>
      <c r="E52" s="97">
        <f t="shared" si="1"/>
        <v>0.5</v>
      </c>
      <c r="F52" s="100">
        <v>2</v>
      </c>
      <c r="G52" s="97">
        <f t="shared" si="2"/>
        <v>0.5</v>
      </c>
      <c r="H52" s="100">
        <v>2</v>
      </c>
      <c r="I52" s="97">
        <f t="shared" si="3"/>
        <v>0.4</v>
      </c>
      <c r="J52" s="100">
        <v>2</v>
      </c>
      <c r="K52" s="97">
        <f t="shared" si="4"/>
        <v>0.3</v>
      </c>
      <c r="L52" s="100">
        <v>2</v>
      </c>
      <c r="M52" s="97">
        <f t="shared" si="8"/>
        <v>0.3</v>
      </c>
      <c r="N52" s="97">
        <f t="shared" si="5"/>
        <v>2</v>
      </c>
      <c r="O52" s="106">
        <v>0</v>
      </c>
      <c r="P52" s="105">
        <f t="shared" si="6"/>
        <v>0.5</v>
      </c>
      <c r="Q52" s="103">
        <f t="shared" si="7"/>
        <v>0.38</v>
      </c>
      <c r="S52" s="15"/>
      <c r="T52" s="15"/>
      <c r="U52" s="18">
        <v>18</v>
      </c>
      <c r="W52" s="15"/>
      <c r="X52" s="15"/>
      <c r="Y52" s="18">
        <v>18</v>
      </c>
    </row>
    <row r="53" spans="1:25" ht="12.75">
      <c r="A53" s="126" t="s">
        <v>154</v>
      </c>
      <c r="B53" s="9" t="s">
        <v>112</v>
      </c>
      <c r="C53" s="8" t="s">
        <v>110</v>
      </c>
      <c r="D53" s="100">
        <v>3</v>
      </c>
      <c r="E53" s="97">
        <f t="shared" si="1"/>
        <v>0.75</v>
      </c>
      <c r="F53" s="100">
        <v>3</v>
      </c>
      <c r="G53" s="97">
        <f t="shared" si="2"/>
        <v>0.75</v>
      </c>
      <c r="H53" s="100">
        <v>3</v>
      </c>
      <c r="I53" s="97">
        <f t="shared" si="3"/>
        <v>0.6000000000000001</v>
      </c>
      <c r="J53" s="100">
        <v>2</v>
      </c>
      <c r="K53" s="97">
        <f t="shared" si="4"/>
        <v>0.3</v>
      </c>
      <c r="L53" s="100">
        <v>2</v>
      </c>
      <c r="M53" s="97">
        <f t="shared" si="8"/>
        <v>0.3</v>
      </c>
      <c r="N53" s="97">
        <f t="shared" si="5"/>
        <v>2.6999999999999997</v>
      </c>
      <c r="O53" s="106">
        <v>0</v>
      </c>
      <c r="P53" s="105">
        <f t="shared" si="6"/>
        <v>0.68</v>
      </c>
      <c r="Q53" s="103">
        <f t="shared" si="7"/>
        <v>0.52</v>
      </c>
      <c r="S53" s="15"/>
      <c r="T53" s="19">
        <v>14</v>
      </c>
      <c r="U53" s="15"/>
      <c r="W53" s="15"/>
      <c r="X53" s="19">
        <v>14</v>
      </c>
      <c r="Y53" s="15"/>
    </row>
    <row r="54" spans="1:25" ht="12.75">
      <c r="A54" s="126"/>
      <c r="B54" s="9" t="s">
        <v>114</v>
      </c>
      <c r="C54" s="8" t="s">
        <v>111</v>
      </c>
      <c r="D54" s="100">
        <v>3</v>
      </c>
      <c r="E54" s="97">
        <f t="shared" si="1"/>
        <v>0.75</v>
      </c>
      <c r="F54" s="100">
        <v>3</v>
      </c>
      <c r="G54" s="97">
        <f t="shared" si="2"/>
        <v>0.75</v>
      </c>
      <c r="H54" s="100">
        <v>3</v>
      </c>
      <c r="I54" s="97">
        <f t="shared" si="3"/>
        <v>0.6000000000000001</v>
      </c>
      <c r="J54" s="100">
        <v>3</v>
      </c>
      <c r="K54" s="97">
        <f t="shared" si="4"/>
        <v>0.44999999999999996</v>
      </c>
      <c r="L54" s="100">
        <v>3</v>
      </c>
      <c r="M54" s="97">
        <f t="shared" si="8"/>
        <v>0.44999999999999996</v>
      </c>
      <c r="N54" s="97">
        <f t="shared" si="5"/>
        <v>3</v>
      </c>
      <c r="O54" s="106">
        <v>0</v>
      </c>
      <c r="P54" s="105">
        <f t="shared" si="6"/>
        <v>0.75</v>
      </c>
      <c r="Q54" s="103">
        <f t="shared" si="7"/>
        <v>0.58</v>
      </c>
      <c r="S54" s="17">
        <v>13</v>
      </c>
      <c r="T54" s="15"/>
      <c r="U54" s="15"/>
      <c r="W54" s="17">
        <v>11</v>
      </c>
      <c r="X54" s="15"/>
      <c r="Y54" s="15"/>
    </row>
    <row r="55" spans="1:25" ht="25.5">
      <c r="A55" s="126"/>
      <c r="B55" s="9" t="s">
        <v>116</v>
      </c>
      <c r="C55" s="8" t="s">
        <v>113</v>
      </c>
      <c r="D55" s="100">
        <v>3</v>
      </c>
      <c r="E55" s="97">
        <f t="shared" si="1"/>
        <v>0.75</v>
      </c>
      <c r="F55" s="100">
        <v>3</v>
      </c>
      <c r="G55" s="97">
        <f t="shared" si="2"/>
        <v>0.75</v>
      </c>
      <c r="H55" s="100">
        <v>2</v>
      </c>
      <c r="I55" s="97">
        <f t="shared" si="3"/>
        <v>0.4</v>
      </c>
      <c r="J55" s="100">
        <v>2</v>
      </c>
      <c r="K55" s="97">
        <f t="shared" si="4"/>
        <v>0.3</v>
      </c>
      <c r="L55" s="100">
        <v>3</v>
      </c>
      <c r="M55" s="97">
        <f t="shared" si="8"/>
        <v>0.44999999999999996</v>
      </c>
      <c r="N55" s="97">
        <f t="shared" si="5"/>
        <v>2.6499999999999995</v>
      </c>
      <c r="O55" s="106">
        <v>0</v>
      </c>
      <c r="P55" s="105">
        <f t="shared" si="6"/>
        <v>0.66</v>
      </c>
      <c r="Q55" s="103">
        <f t="shared" si="7"/>
        <v>0.51</v>
      </c>
      <c r="S55" s="15"/>
      <c r="T55" s="19">
        <v>15</v>
      </c>
      <c r="U55" s="16"/>
      <c r="W55" s="15"/>
      <c r="X55" s="19">
        <v>15</v>
      </c>
      <c r="Y55" s="16"/>
    </row>
    <row r="56" spans="1:25" ht="12.75">
      <c r="A56" s="126"/>
      <c r="B56" s="9" t="s">
        <v>118</v>
      </c>
      <c r="C56" s="8" t="s">
        <v>115</v>
      </c>
      <c r="D56" s="100">
        <v>2</v>
      </c>
      <c r="E56" s="97">
        <f t="shared" si="1"/>
        <v>0.5</v>
      </c>
      <c r="F56" s="100">
        <v>3</v>
      </c>
      <c r="G56" s="97">
        <f t="shared" si="2"/>
        <v>0.75</v>
      </c>
      <c r="H56" s="100">
        <v>2</v>
      </c>
      <c r="I56" s="97">
        <f t="shared" si="3"/>
        <v>0.4</v>
      </c>
      <c r="J56" s="100">
        <v>3</v>
      </c>
      <c r="K56" s="97">
        <f t="shared" si="4"/>
        <v>0.44999999999999996</v>
      </c>
      <c r="L56" s="100">
        <v>2</v>
      </c>
      <c r="M56" s="97">
        <f t="shared" si="8"/>
        <v>0.3</v>
      </c>
      <c r="N56" s="97">
        <f t="shared" si="5"/>
        <v>2.3999999999999995</v>
      </c>
      <c r="O56" s="106">
        <v>0</v>
      </c>
      <c r="P56" s="105">
        <f t="shared" si="6"/>
        <v>0.6</v>
      </c>
      <c r="Q56" s="103">
        <f t="shared" si="7"/>
        <v>0.46</v>
      </c>
      <c r="S56" s="15"/>
      <c r="T56" s="19">
        <v>16</v>
      </c>
      <c r="U56" s="16"/>
      <c r="W56" s="15"/>
      <c r="X56" s="19">
        <v>16</v>
      </c>
      <c r="Y56" s="16"/>
    </row>
    <row r="57" spans="1:25" ht="25.5">
      <c r="A57" s="126"/>
      <c r="B57" s="9" t="s">
        <v>120</v>
      </c>
      <c r="C57" s="11" t="s">
        <v>117</v>
      </c>
      <c r="D57" s="100">
        <v>3</v>
      </c>
      <c r="E57" s="97">
        <f t="shared" si="1"/>
        <v>0.75</v>
      </c>
      <c r="F57" s="100">
        <v>3</v>
      </c>
      <c r="G57" s="97">
        <f t="shared" si="2"/>
        <v>0.75</v>
      </c>
      <c r="H57" s="100">
        <v>3</v>
      </c>
      <c r="I57" s="97">
        <f t="shared" si="3"/>
        <v>0.6000000000000001</v>
      </c>
      <c r="J57" s="100">
        <v>3</v>
      </c>
      <c r="K57" s="97">
        <f t="shared" si="4"/>
        <v>0.44999999999999996</v>
      </c>
      <c r="L57" s="100">
        <v>3</v>
      </c>
      <c r="M57" s="97">
        <f t="shared" si="8"/>
        <v>0.44999999999999996</v>
      </c>
      <c r="N57" s="97">
        <f t="shared" si="5"/>
        <v>3</v>
      </c>
      <c r="O57" s="106">
        <v>0.23</v>
      </c>
      <c r="P57" s="105">
        <f t="shared" si="6"/>
        <v>0.75</v>
      </c>
      <c r="Q57" s="103">
        <f t="shared" si="7"/>
        <v>0.75</v>
      </c>
      <c r="S57" s="17">
        <v>14</v>
      </c>
      <c r="T57" s="15"/>
      <c r="U57" s="16"/>
      <c r="W57" s="17"/>
      <c r="X57" s="15"/>
      <c r="Y57" s="16"/>
    </row>
    <row r="58" spans="1:25" ht="12.75">
      <c r="A58" s="126"/>
      <c r="B58" s="9" t="s">
        <v>122</v>
      </c>
      <c r="C58" s="8" t="s">
        <v>119</v>
      </c>
      <c r="D58" s="100">
        <v>3</v>
      </c>
      <c r="E58" s="97">
        <f t="shared" si="1"/>
        <v>0.75</v>
      </c>
      <c r="F58" s="100">
        <v>3</v>
      </c>
      <c r="G58" s="97">
        <f t="shared" si="2"/>
        <v>0.75</v>
      </c>
      <c r="H58" s="100">
        <v>3</v>
      </c>
      <c r="I58" s="97">
        <f t="shared" si="3"/>
        <v>0.6000000000000001</v>
      </c>
      <c r="J58" s="100">
        <v>3</v>
      </c>
      <c r="K58" s="97">
        <f t="shared" si="4"/>
        <v>0.44999999999999996</v>
      </c>
      <c r="L58" s="100">
        <v>3</v>
      </c>
      <c r="M58" s="97">
        <f t="shared" si="8"/>
        <v>0.44999999999999996</v>
      </c>
      <c r="N58" s="97">
        <f t="shared" si="5"/>
        <v>3</v>
      </c>
      <c r="O58" s="106">
        <v>0</v>
      </c>
      <c r="P58" s="105">
        <f t="shared" si="6"/>
        <v>0.75</v>
      </c>
      <c r="Q58" s="103">
        <f t="shared" si="7"/>
        <v>0.58</v>
      </c>
      <c r="R58" s="43">
        <v>4</v>
      </c>
      <c r="S58" s="47">
        <v>15</v>
      </c>
      <c r="T58" s="15"/>
      <c r="U58" s="16"/>
      <c r="W58" s="47">
        <v>6</v>
      </c>
      <c r="X58" s="15"/>
      <c r="Y58" s="16"/>
    </row>
    <row r="59" spans="1:25" ht="12.75">
      <c r="A59" s="126"/>
      <c r="B59" s="9" t="s">
        <v>124</v>
      </c>
      <c r="C59" s="8" t="s">
        <v>121</v>
      </c>
      <c r="D59" s="100">
        <v>3</v>
      </c>
      <c r="E59" s="97">
        <f t="shared" si="1"/>
        <v>0.75</v>
      </c>
      <c r="F59" s="100">
        <v>3</v>
      </c>
      <c r="G59" s="97">
        <f t="shared" si="2"/>
        <v>0.75</v>
      </c>
      <c r="H59" s="100">
        <v>2</v>
      </c>
      <c r="I59" s="97">
        <f t="shared" si="3"/>
        <v>0.4</v>
      </c>
      <c r="J59" s="100">
        <v>2</v>
      </c>
      <c r="K59" s="97">
        <f t="shared" si="4"/>
        <v>0.3</v>
      </c>
      <c r="L59" s="100">
        <v>3</v>
      </c>
      <c r="M59" s="97">
        <f t="shared" si="8"/>
        <v>0.44999999999999996</v>
      </c>
      <c r="N59" s="97">
        <f t="shared" si="5"/>
        <v>2.6499999999999995</v>
      </c>
      <c r="O59" s="106">
        <v>0.19</v>
      </c>
      <c r="P59" s="105">
        <f t="shared" si="6"/>
        <v>0.66</v>
      </c>
      <c r="Q59" s="103">
        <f t="shared" si="7"/>
        <v>0.65</v>
      </c>
      <c r="S59" s="15"/>
      <c r="T59" s="15"/>
      <c r="U59" s="20" t="s">
        <v>153</v>
      </c>
      <c r="W59" s="15"/>
      <c r="X59" s="15"/>
      <c r="Y59" s="20" t="s">
        <v>153</v>
      </c>
    </row>
    <row r="60" spans="1:25" ht="25.5">
      <c r="A60" s="126"/>
      <c r="B60" s="9" t="s">
        <v>126</v>
      </c>
      <c r="C60" s="8" t="s">
        <v>123</v>
      </c>
      <c r="D60" s="100">
        <v>3</v>
      </c>
      <c r="E60" s="97">
        <f t="shared" si="1"/>
        <v>0.75</v>
      </c>
      <c r="F60" s="100">
        <v>3</v>
      </c>
      <c r="G60" s="97">
        <f t="shared" si="2"/>
        <v>0.75</v>
      </c>
      <c r="H60" s="100">
        <v>2</v>
      </c>
      <c r="I60" s="97">
        <f t="shared" si="3"/>
        <v>0.4</v>
      </c>
      <c r="J60" s="100">
        <v>3</v>
      </c>
      <c r="K60" s="97">
        <f t="shared" si="4"/>
        <v>0.44999999999999996</v>
      </c>
      <c r="L60" s="100">
        <v>3</v>
      </c>
      <c r="M60" s="97">
        <f t="shared" si="8"/>
        <v>0.44999999999999996</v>
      </c>
      <c r="N60" s="97">
        <f t="shared" si="5"/>
        <v>2.8</v>
      </c>
      <c r="O60" s="106">
        <v>0</v>
      </c>
      <c r="P60" s="105">
        <f t="shared" si="6"/>
        <v>0.7</v>
      </c>
      <c r="Q60" s="103">
        <f t="shared" si="7"/>
        <v>0.54</v>
      </c>
      <c r="S60" s="15"/>
      <c r="T60" s="19">
        <v>17</v>
      </c>
      <c r="U60" s="16"/>
      <c r="W60" s="15"/>
      <c r="X60" s="19">
        <v>17</v>
      </c>
      <c r="Y60" s="16"/>
    </row>
    <row r="61" spans="1:25" ht="12.75">
      <c r="A61" s="126"/>
      <c r="B61" s="9" t="s">
        <v>128</v>
      </c>
      <c r="C61" s="8" t="s">
        <v>125</v>
      </c>
      <c r="D61" s="100">
        <v>3</v>
      </c>
      <c r="E61" s="97">
        <f t="shared" si="1"/>
        <v>0.75</v>
      </c>
      <c r="F61" s="100">
        <v>3</v>
      </c>
      <c r="G61" s="97">
        <f t="shared" si="2"/>
        <v>0.75</v>
      </c>
      <c r="H61" s="100">
        <v>2</v>
      </c>
      <c r="I61" s="97">
        <f t="shared" si="3"/>
        <v>0.4</v>
      </c>
      <c r="J61" s="100">
        <v>3</v>
      </c>
      <c r="K61" s="97">
        <f t="shared" si="4"/>
        <v>0.44999999999999996</v>
      </c>
      <c r="L61" s="100">
        <v>3</v>
      </c>
      <c r="M61" s="97">
        <f t="shared" si="8"/>
        <v>0.44999999999999996</v>
      </c>
      <c r="N61" s="97">
        <f t="shared" si="5"/>
        <v>2.8</v>
      </c>
      <c r="O61" s="106">
        <v>0</v>
      </c>
      <c r="P61" s="105">
        <f t="shared" si="6"/>
        <v>0.7</v>
      </c>
      <c r="Q61" s="103">
        <f t="shared" si="7"/>
        <v>0.54</v>
      </c>
      <c r="S61" s="46">
        <v>16</v>
      </c>
      <c r="T61" s="15"/>
      <c r="U61" s="16"/>
      <c r="W61" s="46">
        <v>8</v>
      </c>
      <c r="X61" s="15"/>
      <c r="Y61" s="16"/>
    </row>
    <row r="62" spans="1:25" ht="12.75">
      <c r="A62" s="126"/>
      <c r="B62" s="9" t="s">
        <v>130</v>
      </c>
      <c r="C62" s="8" t="s">
        <v>127</v>
      </c>
      <c r="D62" s="100">
        <v>3</v>
      </c>
      <c r="E62" s="97">
        <f t="shared" si="1"/>
        <v>0.75</v>
      </c>
      <c r="F62" s="100">
        <v>3</v>
      </c>
      <c r="G62" s="97">
        <f t="shared" si="2"/>
        <v>0.75</v>
      </c>
      <c r="H62" s="100">
        <v>3</v>
      </c>
      <c r="I62" s="97">
        <f t="shared" si="3"/>
        <v>0.6000000000000001</v>
      </c>
      <c r="J62" s="100">
        <v>3</v>
      </c>
      <c r="K62" s="97">
        <f t="shared" si="4"/>
        <v>0.44999999999999996</v>
      </c>
      <c r="L62" s="100">
        <v>3</v>
      </c>
      <c r="M62" s="97">
        <f t="shared" si="8"/>
        <v>0.44999999999999996</v>
      </c>
      <c r="N62" s="97">
        <f t="shared" si="5"/>
        <v>3</v>
      </c>
      <c r="O62" s="106">
        <v>0</v>
      </c>
      <c r="P62" s="105">
        <f t="shared" si="6"/>
        <v>0.75</v>
      </c>
      <c r="Q62" s="103">
        <f t="shared" si="7"/>
        <v>0.58</v>
      </c>
      <c r="R62" s="43">
        <v>3</v>
      </c>
      <c r="S62" s="47">
        <v>17</v>
      </c>
      <c r="T62" s="15"/>
      <c r="U62" s="16"/>
      <c r="W62" s="47">
        <v>7</v>
      </c>
      <c r="X62" s="15"/>
      <c r="Y62" s="16"/>
    </row>
    <row r="63" spans="1:25" ht="12.75">
      <c r="A63" s="126"/>
      <c r="B63" s="9" t="s">
        <v>132</v>
      </c>
      <c r="C63" s="8" t="s">
        <v>129</v>
      </c>
      <c r="D63" s="100">
        <v>3</v>
      </c>
      <c r="E63" s="97">
        <f t="shared" si="1"/>
        <v>0.75</v>
      </c>
      <c r="F63" s="100">
        <v>3</v>
      </c>
      <c r="G63" s="97">
        <f t="shared" si="2"/>
        <v>0.75</v>
      </c>
      <c r="H63" s="100">
        <v>3</v>
      </c>
      <c r="I63" s="97">
        <f t="shared" si="3"/>
        <v>0.6000000000000001</v>
      </c>
      <c r="J63" s="100">
        <v>3</v>
      </c>
      <c r="K63" s="97">
        <f t="shared" si="4"/>
        <v>0.44999999999999996</v>
      </c>
      <c r="L63" s="100">
        <v>3</v>
      </c>
      <c r="M63" s="97">
        <f t="shared" si="8"/>
        <v>0.44999999999999996</v>
      </c>
      <c r="N63" s="97">
        <f t="shared" si="5"/>
        <v>3</v>
      </c>
      <c r="O63" s="106">
        <v>0</v>
      </c>
      <c r="P63" s="105">
        <f t="shared" si="6"/>
        <v>0.75</v>
      </c>
      <c r="Q63" s="103">
        <f t="shared" si="7"/>
        <v>0.58</v>
      </c>
      <c r="S63" s="15"/>
      <c r="T63" s="19">
        <v>18</v>
      </c>
      <c r="U63" s="15"/>
      <c r="W63" s="15"/>
      <c r="X63" s="19">
        <v>18</v>
      </c>
      <c r="Y63" s="15"/>
    </row>
    <row r="64" spans="1:25" ht="12.75">
      <c r="A64" s="126"/>
      <c r="B64" s="9" t="s">
        <v>134</v>
      </c>
      <c r="C64" s="8" t="s">
        <v>131</v>
      </c>
      <c r="D64" s="100">
        <v>3</v>
      </c>
      <c r="E64" s="97">
        <f t="shared" si="1"/>
        <v>0.75</v>
      </c>
      <c r="F64" s="100">
        <v>3</v>
      </c>
      <c r="G64" s="97">
        <f t="shared" si="2"/>
        <v>0.75</v>
      </c>
      <c r="H64" s="100">
        <v>3</v>
      </c>
      <c r="I64" s="97">
        <f t="shared" si="3"/>
        <v>0.6000000000000001</v>
      </c>
      <c r="J64" s="100">
        <v>3</v>
      </c>
      <c r="K64" s="97">
        <f t="shared" si="4"/>
        <v>0.44999999999999996</v>
      </c>
      <c r="L64" s="100">
        <v>3</v>
      </c>
      <c r="M64" s="97">
        <f t="shared" si="8"/>
        <v>0.44999999999999996</v>
      </c>
      <c r="N64" s="97">
        <f t="shared" si="5"/>
        <v>3</v>
      </c>
      <c r="O64" s="106">
        <v>0</v>
      </c>
      <c r="P64" s="105">
        <f t="shared" si="6"/>
        <v>0.75</v>
      </c>
      <c r="Q64" s="103">
        <f t="shared" si="7"/>
        <v>0.58</v>
      </c>
      <c r="S64" s="15"/>
      <c r="T64" s="19">
        <v>19</v>
      </c>
      <c r="U64" s="15"/>
      <c r="W64" s="15"/>
      <c r="X64" s="19">
        <v>19</v>
      </c>
      <c r="Y64" s="15"/>
    </row>
    <row r="65" spans="1:25" ht="12.75">
      <c r="A65" s="126"/>
      <c r="B65" s="9" t="s">
        <v>136</v>
      </c>
      <c r="C65" s="8" t="s">
        <v>133</v>
      </c>
      <c r="D65" s="100">
        <v>3</v>
      </c>
      <c r="E65" s="97">
        <f t="shared" si="1"/>
        <v>0.75</v>
      </c>
      <c r="F65" s="100">
        <v>3</v>
      </c>
      <c r="G65" s="97">
        <f t="shared" si="2"/>
        <v>0.75</v>
      </c>
      <c r="H65" s="100">
        <v>2</v>
      </c>
      <c r="I65" s="97">
        <f t="shared" si="3"/>
        <v>0.4</v>
      </c>
      <c r="J65" s="100">
        <v>3</v>
      </c>
      <c r="K65" s="97">
        <f t="shared" si="4"/>
        <v>0.44999999999999996</v>
      </c>
      <c r="L65" s="100">
        <v>3</v>
      </c>
      <c r="M65" s="97">
        <f t="shared" si="8"/>
        <v>0.44999999999999996</v>
      </c>
      <c r="N65" s="97">
        <f t="shared" si="5"/>
        <v>2.8</v>
      </c>
      <c r="O65" s="106">
        <v>0</v>
      </c>
      <c r="P65" s="105">
        <f t="shared" si="6"/>
        <v>0.7</v>
      </c>
      <c r="Q65" s="103">
        <f t="shared" si="7"/>
        <v>0.54</v>
      </c>
      <c r="S65" s="15"/>
      <c r="T65" s="19">
        <v>20</v>
      </c>
      <c r="U65" s="15"/>
      <c r="W65" s="15"/>
      <c r="X65" s="19">
        <v>20</v>
      </c>
      <c r="Y65" s="15"/>
    </row>
    <row r="66" spans="1:25" ht="12.75">
      <c r="A66" s="126"/>
      <c r="B66" s="9" t="s">
        <v>138</v>
      </c>
      <c r="C66" s="8" t="s">
        <v>135</v>
      </c>
      <c r="D66" s="100">
        <v>3</v>
      </c>
      <c r="E66" s="97">
        <f t="shared" si="1"/>
        <v>0.75</v>
      </c>
      <c r="F66" s="100">
        <v>3</v>
      </c>
      <c r="G66" s="97">
        <f t="shared" si="2"/>
        <v>0.75</v>
      </c>
      <c r="H66" s="100">
        <v>3</v>
      </c>
      <c r="I66" s="97">
        <f t="shared" si="3"/>
        <v>0.6000000000000001</v>
      </c>
      <c r="J66" s="100">
        <v>3</v>
      </c>
      <c r="K66" s="97">
        <f t="shared" si="4"/>
        <v>0.44999999999999996</v>
      </c>
      <c r="L66" s="100">
        <v>3</v>
      </c>
      <c r="M66" s="97">
        <f t="shared" si="8"/>
        <v>0.44999999999999996</v>
      </c>
      <c r="N66" s="97">
        <f t="shared" si="5"/>
        <v>3</v>
      </c>
      <c r="O66" s="106">
        <v>0</v>
      </c>
      <c r="P66" s="105">
        <f t="shared" si="6"/>
        <v>0.75</v>
      </c>
      <c r="Q66" s="103">
        <f t="shared" si="7"/>
        <v>0.58</v>
      </c>
      <c r="S66" s="15"/>
      <c r="T66" s="19">
        <v>21</v>
      </c>
      <c r="U66" s="15"/>
      <c r="W66" s="15"/>
      <c r="X66" s="19">
        <v>21</v>
      </c>
      <c r="Y66" s="15"/>
    </row>
    <row r="67" spans="1:25" ht="12.75">
      <c r="A67" s="126"/>
      <c r="B67" s="9" t="s">
        <v>140</v>
      </c>
      <c r="C67" s="8" t="s">
        <v>137</v>
      </c>
      <c r="D67" s="100">
        <v>3</v>
      </c>
      <c r="E67" s="97">
        <f t="shared" si="1"/>
        <v>0.75</v>
      </c>
      <c r="F67" s="100">
        <v>3</v>
      </c>
      <c r="G67" s="97">
        <f t="shared" si="2"/>
        <v>0.75</v>
      </c>
      <c r="H67" s="100">
        <v>3</v>
      </c>
      <c r="I67" s="97">
        <f t="shared" si="3"/>
        <v>0.6000000000000001</v>
      </c>
      <c r="J67" s="100">
        <v>3</v>
      </c>
      <c r="K67" s="97">
        <f t="shared" si="4"/>
        <v>0.44999999999999996</v>
      </c>
      <c r="L67" s="100">
        <v>3</v>
      </c>
      <c r="M67" s="97">
        <f t="shared" si="8"/>
        <v>0.44999999999999996</v>
      </c>
      <c r="N67" s="97">
        <f t="shared" si="5"/>
        <v>3</v>
      </c>
      <c r="O67" s="106">
        <v>0</v>
      </c>
      <c r="P67" s="105">
        <f t="shared" si="6"/>
        <v>0.75</v>
      </c>
      <c r="Q67" s="103">
        <f t="shared" si="7"/>
        <v>0.58</v>
      </c>
      <c r="S67" s="17">
        <v>18</v>
      </c>
      <c r="T67" s="15"/>
      <c r="U67" s="15"/>
      <c r="W67" s="17">
        <v>13</v>
      </c>
      <c r="X67" s="15"/>
      <c r="Y67" s="15"/>
    </row>
    <row r="68" spans="1:25" ht="12.75">
      <c r="A68" s="126"/>
      <c r="B68" s="9" t="s">
        <v>142</v>
      </c>
      <c r="C68" s="8" t="s">
        <v>139</v>
      </c>
      <c r="D68" s="100">
        <v>2</v>
      </c>
      <c r="E68" s="97">
        <f t="shared" si="1"/>
        <v>0.5</v>
      </c>
      <c r="F68" s="100">
        <v>2</v>
      </c>
      <c r="G68" s="97">
        <f t="shared" si="2"/>
        <v>0.5</v>
      </c>
      <c r="H68" s="100">
        <v>2</v>
      </c>
      <c r="I68" s="97">
        <f t="shared" si="3"/>
        <v>0.4</v>
      </c>
      <c r="J68" s="100">
        <v>3</v>
      </c>
      <c r="K68" s="97">
        <f t="shared" si="4"/>
        <v>0.44999999999999996</v>
      </c>
      <c r="L68" s="100">
        <v>2</v>
      </c>
      <c r="M68" s="97">
        <f t="shared" si="8"/>
        <v>0.3</v>
      </c>
      <c r="N68" s="97">
        <f t="shared" si="5"/>
        <v>2.15</v>
      </c>
      <c r="O68" s="106">
        <v>0.04</v>
      </c>
      <c r="P68" s="105">
        <f t="shared" si="6"/>
        <v>0.54</v>
      </c>
      <c r="Q68" s="103">
        <f t="shared" si="7"/>
        <v>0.45</v>
      </c>
      <c r="S68" s="15"/>
      <c r="T68" s="19">
        <v>22</v>
      </c>
      <c r="U68" s="15"/>
      <c r="W68" s="15"/>
      <c r="X68" s="19">
        <v>22</v>
      </c>
      <c r="Y68" s="15"/>
    </row>
    <row r="69" spans="1:25" ht="12.75">
      <c r="A69" s="126"/>
      <c r="B69" s="9" t="s">
        <v>144</v>
      </c>
      <c r="C69" s="8" t="s">
        <v>141</v>
      </c>
      <c r="D69" s="100">
        <v>2</v>
      </c>
      <c r="E69" s="97">
        <f t="shared" si="1"/>
        <v>0.5</v>
      </c>
      <c r="F69" s="100">
        <v>2</v>
      </c>
      <c r="G69" s="97">
        <f t="shared" si="2"/>
        <v>0.5</v>
      </c>
      <c r="H69" s="100">
        <v>2</v>
      </c>
      <c r="I69" s="97">
        <f t="shared" si="3"/>
        <v>0.4</v>
      </c>
      <c r="J69" s="100">
        <v>2</v>
      </c>
      <c r="K69" s="97">
        <f t="shared" si="4"/>
        <v>0.3</v>
      </c>
      <c r="L69" s="100">
        <v>2</v>
      </c>
      <c r="M69" s="97">
        <f t="shared" si="8"/>
        <v>0.3</v>
      </c>
      <c r="N69" s="97">
        <f t="shared" si="5"/>
        <v>2</v>
      </c>
      <c r="O69" s="106">
        <v>0</v>
      </c>
      <c r="P69" s="105">
        <f t="shared" si="6"/>
        <v>0.5</v>
      </c>
      <c r="Q69" s="103">
        <f t="shared" si="7"/>
        <v>0.38</v>
      </c>
      <c r="S69" s="15"/>
      <c r="T69" s="15"/>
      <c r="U69" s="18">
        <v>20</v>
      </c>
      <c r="W69" s="15"/>
      <c r="X69" s="15"/>
      <c r="Y69" s="18">
        <v>20</v>
      </c>
    </row>
    <row r="70" spans="1:25" ht="12.75">
      <c r="A70" s="126"/>
      <c r="B70" s="9" t="s">
        <v>146</v>
      </c>
      <c r="C70" s="8" t="s">
        <v>143</v>
      </c>
      <c r="D70" s="100">
        <v>2</v>
      </c>
      <c r="E70" s="97">
        <f t="shared" si="1"/>
        <v>0.5</v>
      </c>
      <c r="F70" s="100">
        <v>2</v>
      </c>
      <c r="G70" s="97">
        <f t="shared" si="2"/>
        <v>0.5</v>
      </c>
      <c r="H70" s="100">
        <v>2</v>
      </c>
      <c r="I70" s="97">
        <f t="shared" si="3"/>
        <v>0.4</v>
      </c>
      <c r="J70" s="100">
        <v>2</v>
      </c>
      <c r="K70" s="97">
        <f t="shared" si="4"/>
        <v>0.3</v>
      </c>
      <c r="L70" s="100">
        <v>2</v>
      </c>
      <c r="M70" s="97">
        <f t="shared" si="8"/>
        <v>0.3</v>
      </c>
      <c r="N70" s="97">
        <f t="shared" si="5"/>
        <v>2</v>
      </c>
      <c r="O70" s="106">
        <v>0</v>
      </c>
      <c r="P70" s="105">
        <f t="shared" si="6"/>
        <v>0.5</v>
      </c>
      <c r="Q70" s="103">
        <f t="shared" si="7"/>
        <v>0.38</v>
      </c>
      <c r="S70" s="15"/>
      <c r="T70" s="15"/>
      <c r="U70" s="18">
        <v>21</v>
      </c>
      <c r="W70" s="15"/>
      <c r="X70" s="15"/>
      <c r="Y70" s="18">
        <v>21</v>
      </c>
    </row>
    <row r="71" spans="1:25" ht="12.75">
      <c r="A71" s="126"/>
      <c r="B71" s="9" t="s">
        <v>186</v>
      </c>
      <c r="C71" s="8" t="s">
        <v>145</v>
      </c>
      <c r="D71" s="100">
        <v>2</v>
      </c>
      <c r="E71" s="97">
        <f t="shared" si="1"/>
        <v>0.5</v>
      </c>
      <c r="F71" s="100">
        <v>2</v>
      </c>
      <c r="G71" s="97">
        <f t="shared" si="2"/>
        <v>0.5</v>
      </c>
      <c r="H71" s="100">
        <v>2</v>
      </c>
      <c r="I71" s="97">
        <f t="shared" si="3"/>
        <v>0.4</v>
      </c>
      <c r="J71" s="100">
        <v>2</v>
      </c>
      <c r="K71" s="97">
        <f t="shared" si="4"/>
        <v>0.3</v>
      </c>
      <c r="L71" s="100">
        <v>2</v>
      </c>
      <c r="M71" s="97">
        <f t="shared" si="8"/>
        <v>0.3</v>
      </c>
      <c r="N71" s="97">
        <f t="shared" si="5"/>
        <v>2</v>
      </c>
      <c r="O71" s="106">
        <v>0</v>
      </c>
      <c r="P71" s="105">
        <f t="shared" si="6"/>
        <v>0.5</v>
      </c>
      <c r="Q71" s="103">
        <f t="shared" si="7"/>
        <v>0.38</v>
      </c>
      <c r="S71" s="15"/>
      <c r="T71" s="15"/>
      <c r="U71" s="18">
        <v>22</v>
      </c>
      <c r="W71" s="15"/>
      <c r="X71" s="15"/>
      <c r="Y71" s="18">
        <v>22</v>
      </c>
    </row>
    <row r="72" spans="1:25" ht="12.75">
      <c r="A72" s="126"/>
      <c r="B72" s="9" t="s">
        <v>228</v>
      </c>
      <c r="C72" s="8" t="s">
        <v>71</v>
      </c>
      <c r="D72" s="100">
        <v>3</v>
      </c>
      <c r="E72" s="97">
        <f t="shared" si="1"/>
        <v>0.75</v>
      </c>
      <c r="F72" s="100">
        <v>3</v>
      </c>
      <c r="G72" s="97">
        <f t="shared" si="2"/>
        <v>0.75</v>
      </c>
      <c r="H72" s="100">
        <v>2</v>
      </c>
      <c r="I72" s="97">
        <f t="shared" si="3"/>
        <v>0.4</v>
      </c>
      <c r="J72" s="100">
        <v>2</v>
      </c>
      <c r="K72" s="97">
        <f t="shared" si="4"/>
        <v>0.3</v>
      </c>
      <c r="L72" s="100">
        <v>2</v>
      </c>
      <c r="M72" s="97">
        <f t="shared" si="8"/>
        <v>0.3</v>
      </c>
      <c r="N72" s="97">
        <f t="shared" si="5"/>
        <v>2.4999999999999996</v>
      </c>
      <c r="O72" s="106">
        <v>0</v>
      </c>
      <c r="P72" s="105">
        <f t="shared" si="6"/>
        <v>0.63</v>
      </c>
      <c r="Q72" s="103">
        <f t="shared" si="7"/>
        <v>0.48</v>
      </c>
      <c r="S72" s="15"/>
      <c r="T72" s="19">
        <v>23</v>
      </c>
      <c r="U72" s="15"/>
      <c r="W72" s="15"/>
      <c r="X72" s="19">
        <v>23</v>
      </c>
      <c r="Y72" s="15"/>
    </row>
  </sheetData>
  <sheetProtection/>
  <mergeCells count="26">
    <mergeCell ref="A47:A52"/>
    <mergeCell ref="A53:A72"/>
    <mergeCell ref="D6:D7"/>
    <mergeCell ref="E6:E7"/>
    <mergeCell ref="A5:A7"/>
    <mergeCell ref="M6:M7"/>
    <mergeCell ref="J6:J7"/>
    <mergeCell ref="K6:K7"/>
    <mergeCell ref="G6:G7"/>
    <mergeCell ref="A17:A18"/>
    <mergeCell ref="A39:A40"/>
    <mergeCell ref="A8:A16"/>
    <mergeCell ref="F6:F7"/>
    <mergeCell ref="A42:A44"/>
    <mergeCell ref="A30:A35"/>
    <mergeCell ref="A19:A29"/>
    <mergeCell ref="A3:Q3"/>
    <mergeCell ref="B5:B7"/>
    <mergeCell ref="C5:C7"/>
    <mergeCell ref="D5:M5"/>
    <mergeCell ref="O5:O6"/>
    <mergeCell ref="P5:P6"/>
    <mergeCell ref="Q5:Q7"/>
    <mergeCell ref="H6:H7"/>
    <mergeCell ref="I6:I7"/>
    <mergeCell ref="L6:L7"/>
  </mergeCells>
  <printOptions/>
  <pageMargins left="0.52" right="0.57" top="0.73" bottom="0.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1">
      <pane ySplit="2400" topLeftCell="A1" activePane="bottomLeft" state="split"/>
      <selection pane="topLeft" activeCell="L1" sqref="L1:L16384"/>
      <selection pane="bottomLeft" activeCell="L69" sqref="L69"/>
    </sheetView>
  </sheetViews>
  <sheetFormatPr defaultColWidth="9.00390625" defaultRowHeight="12.75"/>
  <cols>
    <col min="1" max="1" width="3.125" style="36" bestFit="1" customWidth="1"/>
    <col min="2" max="2" width="28.25390625" style="36" customWidth="1"/>
    <col min="3" max="3" width="11.875" style="36" customWidth="1"/>
    <col min="4" max="4" width="12.375" style="36" customWidth="1"/>
    <col min="5" max="5" width="16.00390625" style="36" bestFit="1" customWidth="1"/>
    <col min="6" max="7" width="9.125" style="36" customWidth="1"/>
    <col min="8" max="8" width="9.125" style="35" customWidth="1"/>
    <col min="9" max="9" width="43.75390625" style="35" customWidth="1"/>
    <col min="10" max="16384" width="9.125" style="36" customWidth="1"/>
  </cols>
  <sheetData>
    <row r="2" spans="1:14" ht="15">
      <c r="A2" s="138" t="s">
        <v>14</v>
      </c>
      <c r="B2" s="138" t="s">
        <v>160</v>
      </c>
      <c r="C2" s="138"/>
      <c r="D2" s="138"/>
      <c r="E2" s="138"/>
      <c r="F2" s="138" t="s">
        <v>161</v>
      </c>
      <c r="G2" s="34"/>
      <c r="J2" s="118" t="s">
        <v>156</v>
      </c>
      <c r="L2" s="59" t="s">
        <v>202</v>
      </c>
      <c r="M2" s="59" t="s">
        <v>201</v>
      </c>
      <c r="N2" s="59" t="s">
        <v>200</v>
      </c>
    </row>
    <row r="3" spans="1:14" ht="73.5">
      <c r="A3" s="138"/>
      <c r="B3" s="33" t="s">
        <v>184</v>
      </c>
      <c r="C3" s="33" t="s">
        <v>162</v>
      </c>
      <c r="D3" s="33" t="s">
        <v>163</v>
      </c>
      <c r="E3" s="33" t="s">
        <v>164</v>
      </c>
      <c r="F3" s="138"/>
      <c r="G3" s="34"/>
      <c r="J3" s="118"/>
      <c r="L3" s="30" t="s">
        <v>147</v>
      </c>
      <c r="M3" s="30" t="s">
        <v>148</v>
      </c>
      <c r="N3" s="30" t="s">
        <v>149</v>
      </c>
    </row>
    <row r="4" spans="1:10" ht="15">
      <c r="A4" s="37">
        <v>1</v>
      </c>
      <c r="B4" s="37">
        <v>2</v>
      </c>
      <c r="C4" s="38">
        <v>3</v>
      </c>
      <c r="D4" s="38">
        <v>4</v>
      </c>
      <c r="E4" s="38">
        <v>5</v>
      </c>
      <c r="F4" s="38">
        <v>6</v>
      </c>
      <c r="G4" s="34"/>
      <c r="J4" s="118"/>
    </row>
    <row r="5" spans="1:14" ht="33.75">
      <c r="A5" s="31" t="s">
        <v>15</v>
      </c>
      <c r="B5" s="39" t="s">
        <v>165</v>
      </c>
      <c r="C5" s="40" t="s">
        <v>166</v>
      </c>
      <c r="D5" s="40" t="s">
        <v>167</v>
      </c>
      <c r="E5" s="40"/>
      <c r="F5" s="40" t="s">
        <v>168</v>
      </c>
      <c r="G5" s="34"/>
      <c r="H5" s="71" t="s">
        <v>15</v>
      </c>
      <c r="I5" s="72" t="s">
        <v>85</v>
      </c>
      <c r="J5" s="67">
        <v>0.61</v>
      </c>
      <c r="K5" s="30"/>
      <c r="L5" s="30"/>
      <c r="M5" s="58">
        <v>1</v>
      </c>
      <c r="N5" s="30"/>
    </row>
    <row r="6" spans="1:14" ht="22.5">
      <c r="A6" s="31" t="s">
        <v>16</v>
      </c>
      <c r="B6" s="39" t="s">
        <v>86</v>
      </c>
      <c r="C6" s="40" t="s">
        <v>166</v>
      </c>
      <c r="D6" s="40" t="s">
        <v>167</v>
      </c>
      <c r="E6" s="31"/>
      <c r="F6" s="40" t="s">
        <v>168</v>
      </c>
      <c r="G6" s="34"/>
      <c r="H6" s="71" t="s">
        <v>16</v>
      </c>
      <c r="I6" s="72" t="s">
        <v>86</v>
      </c>
      <c r="J6" s="67">
        <v>0.55</v>
      </c>
      <c r="K6" s="30"/>
      <c r="L6" s="30"/>
      <c r="M6" s="58">
        <v>2</v>
      </c>
      <c r="N6" s="30"/>
    </row>
    <row r="7" spans="1:14" ht="15">
      <c r="A7" s="28" t="s">
        <v>17</v>
      </c>
      <c r="B7" s="29" t="s">
        <v>87</v>
      </c>
      <c r="C7" s="40" t="s">
        <v>169</v>
      </c>
      <c r="D7" s="40" t="s">
        <v>167</v>
      </c>
      <c r="E7" s="40" t="s">
        <v>170</v>
      </c>
      <c r="F7" s="40" t="s">
        <v>173</v>
      </c>
      <c r="G7" s="34"/>
      <c r="H7" s="71" t="s">
        <v>17</v>
      </c>
      <c r="I7" s="72" t="s">
        <v>87</v>
      </c>
      <c r="J7" s="67">
        <v>0.52</v>
      </c>
      <c r="K7" s="30"/>
      <c r="L7" s="30"/>
      <c r="M7" s="58">
        <v>3</v>
      </c>
      <c r="N7" s="30"/>
    </row>
    <row r="8" spans="1:14" ht="22.5">
      <c r="A8" s="31" t="s">
        <v>18</v>
      </c>
      <c r="B8" s="29" t="s">
        <v>88</v>
      </c>
      <c r="C8" s="40" t="s">
        <v>169</v>
      </c>
      <c r="D8" s="40" t="s">
        <v>167</v>
      </c>
      <c r="E8" s="40" t="s">
        <v>170</v>
      </c>
      <c r="F8" s="40" t="s">
        <v>168</v>
      </c>
      <c r="G8" s="34"/>
      <c r="H8" s="73" t="s">
        <v>18</v>
      </c>
      <c r="I8" s="74" t="s">
        <v>88</v>
      </c>
      <c r="J8" s="66">
        <v>0.64</v>
      </c>
      <c r="K8" s="58"/>
      <c r="L8" s="58">
        <v>1</v>
      </c>
      <c r="M8" s="30"/>
      <c r="N8" s="30"/>
    </row>
    <row r="9" spans="1:14" ht="15">
      <c r="A9" s="31" t="s">
        <v>19</v>
      </c>
      <c r="B9" s="39" t="s">
        <v>172</v>
      </c>
      <c r="C9" s="40" t="s">
        <v>166</v>
      </c>
      <c r="D9" s="40" t="s">
        <v>167</v>
      </c>
      <c r="E9" s="40"/>
      <c r="F9" s="40" t="s">
        <v>171</v>
      </c>
      <c r="G9" s="34"/>
      <c r="H9" s="70" t="s">
        <v>19</v>
      </c>
      <c r="I9" s="69" t="s">
        <v>89</v>
      </c>
      <c r="J9" s="68">
        <v>0.38</v>
      </c>
      <c r="K9" s="30"/>
      <c r="L9" s="30"/>
      <c r="M9" s="30"/>
      <c r="N9" s="58">
        <v>1</v>
      </c>
    </row>
    <row r="10" spans="1:14" ht="15">
      <c r="A10" s="31" t="s">
        <v>20</v>
      </c>
      <c r="B10" s="39" t="s">
        <v>0</v>
      </c>
      <c r="C10" s="40" t="s">
        <v>166</v>
      </c>
      <c r="D10" s="40" t="s">
        <v>167</v>
      </c>
      <c r="E10" s="31"/>
      <c r="F10" s="40" t="s">
        <v>168</v>
      </c>
      <c r="G10" s="34"/>
      <c r="H10" s="71" t="s">
        <v>20</v>
      </c>
      <c r="I10" s="72" t="s">
        <v>0</v>
      </c>
      <c r="J10" s="67">
        <v>0.55</v>
      </c>
      <c r="K10" s="30"/>
      <c r="L10" s="30"/>
      <c r="M10" s="58">
        <v>4</v>
      </c>
      <c r="N10" s="30"/>
    </row>
    <row r="11" spans="1:14" ht="15">
      <c r="A11" s="31" t="s">
        <v>21</v>
      </c>
      <c r="B11" s="39" t="s">
        <v>1</v>
      </c>
      <c r="C11" s="40" t="s">
        <v>169</v>
      </c>
      <c r="D11" s="40" t="s">
        <v>167</v>
      </c>
      <c r="E11" s="31" t="s">
        <v>170</v>
      </c>
      <c r="F11" s="40" t="s">
        <v>171</v>
      </c>
      <c r="G11" s="34"/>
      <c r="H11" s="70" t="s">
        <v>21</v>
      </c>
      <c r="I11" s="69" t="s">
        <v>1</v>
      </c>
      <c r="J11" s="68">
        <v>0.45</v>
      </c>
      <c r="K11" s="30"/>
      <c r="L11" s="30"/>
      <c r="M11" s="30"/>
      <c r="N11" s="58">
        <v>2</v>
      </c>
    </row>
    <row r="12" spans="1:14" ht="15">
      <c r="A12" s="31" t="s">
        <v>22</v>
      </c>
      <c r="B12" s="39" t="s">
        <v>174</v>
      </c>
      <c r="C12" s="40" t="s">
        <v>166</v>
      </c>
      <c r="D12" s="40" t="s">
        <v>167</v>
      </c>
      <c r="E12" s="31"/>
      <c r="F12" s="40" t="s">
        <v>168</v>
      </c>
      <c r="G12" s="34"/>
      <c r="H12" s="73" t="s">
        <v>22</v>
      </c>
      <c r="I12" s="74" t="s">
        <v>90</v>
      </c>
      <c r="J12" s="66">
        <v>0.66</v>
      </c>
      <c r="K12" s="58"/>
      <c r="L12" s="58">
        <v>2</v>
      </c>
      <c r="M12" s="30"/>
      <c r="N12" s="30"/>
    </row>
    <row r="13" spans="1:14" ht="15">
      <c r="A13" s="31" t="s">
        <v>23</v>
      </c>
      <c r="B13" s="39" t="s">
        <v>185</v>
      </c>
      <c r="C13" s="40" t="s">
        <v>169</v>
      </c>
      <c r="D13" s="40" t="s">
        <v>167</v>
      </c>
      <c r="E13" s="31" t="s">
        <v>175</v>
      </c>
      <c r="F13" s="40" t="s">
        <v>173</v>
      </c>
      <c r="G13" s="34"/>
      <c r="H13" s="73" t="s">
        <v>23</v>
      </c>
      <c r="I13" s="75" t="s">
        <v>185</v>
      </c>
      <c r="J13" s="66">
        <v>0.75</v>
      </c>
      <c r="K13" s="58"/>
      <c r="L13" s="58">
        <v>3</v>
      </c>
      <c r="M13" s="30"/>
      <c r="N13" s="30"/>
    </row>
    <row r="14" spans="1:14" ht="15">
      <c r="A14" s="31" t="s">
        <v>24</v>
      </c>
      <c r="B14" s="39" t="s">
        <v>2</v>
      </c>
      <c r="C14" s="40" t="s">
        <v>169</v>
      </c>
      <c r="D14" s="40" t="s">
        <v>167</v>
      </c>
      <c r="E14" s="31" t="s">
        <v>176</v>
      </c>
      <c r="F14" s="40" t="s">
        <v>171</v>
      </c>
      <c r="G14" s="34"/>
      <c r="H14" s="70" t="s">
        <v>24</v>
      </c>
      <c r="I14" s="69" t="s">
        <v>2</v>
      </c>
      <c r="J14" s="68">
        <v>0.42</v>
      </c>
      <c r="K14" s="30"/>
      <c r="L14" s="30"/>
      <c r="M14" s="30"/>
      <c r="N14" s="58">
        <v>3</v>
      </c>
    </row>
    <row r="15" spans="1:14" ht="22.5">
      <c r="A15" s="31" t="s">
        <v>25</v>
      </c>
      <c r="B15" s="39" t="s">
        <v>3</v>
      </c>
      <c r="C15" s="40" t="s">
        <v>169</v>
      </c>
      <c r="D15" s="40" t="s">
        <v>167</v>
      </c>
      <c r="E15" s="40" t="s">
        <v>170</v>
      </c>
      <c r="F15" s="40" t="s">
        <v>171</v>
      </c>
      <c r="G15" s="34"/>
      <c r="H15" s="70" t="s">
        <v>25</v>
      </c>
      <c r="I15" s="69" t="s">
        <v>3</v>
      </c>
      <c r="J15" s="68">
        <v>0.45</v>
      </c>
      <c r="K15" s="30"/>
      <c r="L15" s="30"/>
      <c r="M15" s="30"/>
      <c r="N15" s="58">
        <v>4</v>
      </c>
    </row>
    <row r="16" spans="1:14" ht="15">
      <c r="A16" s="31" t="s">
        <v>26</v>
      </c>
      <c r="B16" s="29" t="s">
        <v>91</v>
      </c>
      <c r="C16" s="41" t="s">
        <v>169</v>
      </c>
      <c r="D16" s="41" t="s">
        <v>167</v>
      </c>
      <c r="E16" s="28" t="s">
        <v>170</v>
      </c>
      <c r="F16" s="41" t="s">
        <v>173</v>
      </c>
      <c r="G16" s="34"/>
      <c r="H16" s="70" t="s">
        <v>26</v>
      </c>
      <c r="I16" s="69" t="s">
        <v>91</v>
      </c>
      <c r="J16" s="68">
        <v>0.46</v>
      </c>
      <c r="K16" s="30"/>
      <c r="L16" s="30"/>
      <c r="M16" s="30"/>
      <c r="N16" s="58">
        <v>5</v>
      </c>
    </row>
    <row r="17" spans="1:14" ht="15">
      <c r="A17" s="31" t="s">
        <v>27</v>
      </c>
      <c r="B17" s="29" t="s">
        <v>92</v>
      </c>
      <c r="C17" s="41" t="s">
        <v>166</v>
      </c>
      <c r="D17" s="41" t="s">
        <v>167</v>
      </c>
      <c r="E17" s="28"/>
      <c r="F17" s="41" t="s">
        <v>173</v>
      </c>
      <c r="G17" s="34"/>
      <c r="H17" s="73" t="s">
        <v>27</v>
      </c>
      <c r="I17" s="74" t="s">
        <v>92</v>
      </c>
      <c r="J17" s="66">
        <v>0.64</v>
      </c>
      <c r="K17" s="58"/>
      <c r="L17" s="58">
        <v>4</v>
      </c>
      <c r="M17" s="30"/>
      <c r="N17" s="30"/>
    </row>
    <row r="18" spans="1:14" ht="22.5">
      <c r="A18" s="31" t="s">
        <v>28</v>
      </c>
      <c r="B18" s="29" t="s">
        <v>93</v>
      </c>
      <c r="C18" s="41" t="s">
        <v>166</v>
      </c>
      <c r="D18" s="41" t="s">
        <v>167</v>
      </c>
      <c r="E18" s="41"/>
      <c r="F18" s="41" t="s">
        <v>173</v>
      </c>
      <c r="G18" s="34"/>
      <c r="H18" s="73" t="s">
        <v>28</v>
      </c>
      <c r="I18" s="74" t="s">
        <v>93</v>
      </c>
      <c r="J18" s="66">
        <v>0.64</v>
      </c>
      <c r="K18" s="58"/>
      <c r="L18" s="58">
        <v>5</v>
      </c>
      <c r="M18" s="30"/>
      <c r="N18" s="30"/>
    </row>
    <row r="19" spans="1:14" ht="22.5">
      <c r="A19" s="31" t="s">
        <v>29</v>
      </c>
      <c r="B19" s="29" t="s">
        <v>94</v>
      </c>
      <c r="C19" s="41" t="s">
        <v>166</v>
      </c>
      <c r="D19" s="41" t="s">
        <v>167</v>
      </c>
      <c r="E19" s="41"/>
      <c r="F19" s="41" t="s">
        <v>173</v>
      </c>
      <c r="G19" s="34"/>
      <c r="H19" s="71" t="s">
        <v>29</v>
      </c>
      <c r="I19" s="72" t="s">
        <v>94</v>
      </c>
      <c r="J19" s="67">
        <v>0.55</v>
      </c>
      <c r="K19" s="30"/>
      <c r="L19" s="30"/>
      <c r="M19" s="58">
        <v>5</v>
      </c>
      <c r="N19" s="30"/>
    </row>
    <row r="20" spans="1:14" ht="22.5">
      <c r="A20" s="31" t="s">
        <v>30</v>
      </c>
      <c r="B20" s="29" t="s">
        <v>95</v>
      </c>
      <c r="C20" s="40" t="s">
        <v>166</v>
      </c>
      <c r="D20" s="40" t="s">
        <v>167</v>
      </c>
      <c r="E20" s="40"/>
      <c r="F20" s="40" t="s">
        <v>171</v>
      </c>
      <c r="G20" s="34"/>
      <c r="H20" s="71" t="s">
        <v>30</v>
      </c>
      <c r="I20" s="72" t="s">
        <v>95</v>
      </c>
      <c r="J20" s="67">
        <v>0.55</v>
      </c>
      <c r="K20" s="30"/>
      <c r="L20" s="30"/>
      <c r="M20" s="58">
        <v>6</v>
      </c>
      <c r="N20" s="30"/>
    </row>
    <row r="21" spans="1:14" ht="22.5">
      <c r="A21" s="31" t="s">
        <v>31</v>
      </c>
      <c r="B21" s="39" t="s">
        <v>13</v>
      </c>
      <c r="C21" s="40" t="s">
        <v>166</v>
      </c>
      <c r="D21" s="40" t="s">
        <v>167</v>
      </c>
      <c r="E21" s="40"/>
      <c r="F21" s="40" t="s">
        <v>173</v>
      </c>
      <c r="G21" s="34"/>
      <c r="H21" s="71" t="s">
        <v>31</v>
      </c>
      <c r="I21" s="72" t="s">
        <v>13</v>
      </c>
      <c r="J21" s="67">
        <v>0.55</v>
      </c>
      <c r="K21" s="30"/>
      <c r="L21" s="30"/>
      <c r="M21" s="58">
        <v>7</v>
      </c>
      <c r="N21" s="30"/>
    </row>
    <row r="22" spans="1:14" ht="22.5">
      <c r="A22" s="28" t="s">
        <v>32</v>
      </c>
      <c r="B22" s="29" t="s">
        <v>96</v>
      </c>
      <c r="C22" s="41" t="s">
        <v>166</v>
      </c>
      <c r="D22" s="28" t="s">
        <v>167</v>
      </c>
      <c r="E22" s="41"/>
      <c r="F22" s="41" t="s">
        <v>168</v>
      </c>
      <c r="G22" s="34"/>
      <c r="H22" s="73" t="s">
        <v>32</v>
      </c>
      <c r="I22" s="74" t="s">
        <v>96</v>
      </c>
      <c r="J22" s="66">
        <v>0.66</v>
      </c>
      <c r="K22" s="58"/>
      <c r="L22" s="58">
        <v>6</v>
      </c>
      <c r="M22" s="30"/>
      <c r="N22" s="30"/>
    </row>
    <row r="23" spans="1:14" ht="15">
      <c r="A23" s="28" t="s">
        <v>33</v>
      </c>
      <c r="B23" s="29" t="s">
        <v>97</v>
      </c>
      <c r="C23" s="41" t="s">
        <v>166</v>
      </c>
      <c r="D23" s="41" t="s">
        <v>167</v>
      </c>
      <c r="E23" s="41"/>
      <c r="F23" s="41" t="s">
        <v>168</v>
      </c>
      <c r="G23" s="34"/>
      <c r="H23" s="73" t="s">
        <v>33</v>
      </c>
      <c r="I23" s="74" t="s">
        <v>97</v>
      </c>
      <c r="J23" s="66">
        <v>0.64</v>
      </c>
      <c r="K23" s="58"/>
      <c r="L23" s="58">
        <v>7</v>
      </c>
      <c r="M23" s="30"/>
      <c r="N23" s="30"/>
    </row>
    <row r="24" spans="1:14" ht="15">
      <c r="A24" s="28" t="s">
        <v>34</v>
      </c>
      <c r="B24" s="29" t="s">
        <v>98</v>
      </c>
      <c r="C24" s="41" t="s">
        <v>166</v>
      </c>
      <c r="D24" s="28" t="s">
        <v>167</v>
      </c>
      <c r="E24" s="41"/>
      <c r="F24" s="41" t="s">
        <v>168</v>
      </c>
      <c r="G24" s="34"/>
      <c r="H24" s="73" t="s">
        <v>34</v>
      </c>
      <c r="I24" s="74" t="s">
        <v>98</v>
      </c>
      <c r="J24" s="66">
        <v>0.75</v>
      </c>
      <c r="K24" s="58"/>
      <c r="L24" s="58">
        <v>8</v>
      </c>
      <c r="M24" s="30"/>
      <c r="N24" s="30"/>
    </row>
    <row r="25" spans="1:14" ht="22.5">
      <c r="A25" s="28" t="s">
        <v>35</v>
      </c>
      <c r="B25" s="29" t="s">
        <v>99</v>
      </c>
      <c r="C25" s="41" t="s">
        <v>166</v>
      </c>
      <c r="D25" s="28" t="s">
        <v>167</v>
      </c>
      <c r="E25" s="41"/>
      <c r="F25" s="41" t="s">
        <v>168</v>
      </c>
      <c r="G25" s="34"/>
      <c r="H25" s="71" t="s">
        <v>35</v>
      </c>
      <c r="I25" s="72" t="s">
        <v>99</v>
      </c>
      <c r="J25" s="67">
        <v>0.57</v>
      </c>
      <c r="K25" s="30"/>
      <c r="L25" s="30"/>
      <c r="M25" s="58">
        <v>8</v>
      </c>
      <c r="N25" s="30"/>
    </row>
    <row r="26" spans="1:14" ht="22.5">
      <c r="A26" s="28" t="s">
        <v>36</v>
      </c>
      <c r="B26" s="29" t="s">
        <v>100</v>
      </c>
      <c r="C26" s="41" t="s">
        <v>169</v>
      </c>
      <c r="D26" s="28" t="s">
        <v>167</v>
      </c>
      <c r="E26" s="28" t="s">
        <v>175</v>
      </c>
      <c r="F26" s="41" t="s">
        <v>168</v>
      </c>
      <c r="G26" s="34"/>
      <c r="H26" s="73" t="s">
        <v>36</v>
      </c>
      <c r="I26" s="74" t="s">
        <v>100</v>
      </c>
      <c r="J26" s="66">
        <v>0.64</v>
      </c>
      <c r="K26" s="58"/>
      <c r="L26" s="58">
        <v>9</v>
      </c>
      <c r="M26" s="30"/>
      <c r="N26" s="30"/>
    </row>
    <row r="27" spans="1:14" ht="15">
      <c r="A27" s="28" t="s">
        <v>37</v>
      </c>
      <c r="B27" s="29" t="s">
        <v>101</v>
      </c>
      <c r="C27" s="41" t="s">
        <v>169</v>
      </c>
      <c r="D27" s="28" t="s">
        <v>167</v>
      </c>
      <c r="E27" s="28" t="s">
        <v>175</v>
      </c>
      <c r="F27" s="41" t="s">
        <v>168</v>
      </c>
      <c r="G27" s="34"/>
      <c r="H27" s="71" t="s">
        <v>37</v>
      </c>
      <c r="I27" s="72" t="s">
        <v>101</v>
      </c>
      <c r="J27" s="67">
        <v>0.61</v>
      </c>
      <c r="K27" s="30"/>
      <c r="L27" s="30"/>
      <c r="M27" s="58">
        <v>9</v>
      </c>
      <c r="N27" s="30"/>
    </row>
    <row r="28" spans="1:14" ht="15">
      <c r="A28" s="28" t="s">
        <v>38</v>
      </c>
      <c r="B28" s="29" t="s">
        <v>102</v>
      </c>
      <c r="C28" s="41" t="s">
        <v>166</v>
      </c>
      <c r="D28" s="28" t="s">
        <v>167</v>
      </c>
      <c r="E28" s="28"/>
      <c r="F28" s="41" t="s">
        <v>173</v>
      </c>
      <c r="G28" s="34"/>
      <c r="H28" s="73" t="s">
        <v>38</v>
      </c>
      <c r="I28" s="74" t="s">
        <v>102</v>
      </c>
      <c r="J28" s="66">
        <v>0.64</v>
      </c>
      <c r="K28" s="58"/>
      <c r="L28" s="58">
        <v>10</v>
      </c>
      <c r="M28" s="30"/>
      <c r="N28" s="30"/>
    </row>
    <row r="29" spans="1:14" ht="15">
      <c r="A29" s="28" t="s">
        <v>39</v>
      </c>
      <c r="B29" s="29" t="s">
        <v>103</v>
      </c>
      <c r="C29" s="41" t="s">
        <v>169</v>
      </c>
      <c r="D29" s="28" t="s">
        <v>167</v>
      </c>
      <c r="E29" s="28" t="s">
        <v>175</v>
      </c>
      <c r="F29" s="41" t="s">
        <v>171</v>
      </c>
      <c r="G29" s="34"/>
      <c r="H29" s="70" t="s">
        <v>39</v>
      </c>
      <c r="I29" s="69" t="s">
        <v>103</v>
      </c>
      <c r="J29" s="68">
        <v>0.47</v>
      </c>
      <c r="K29" s="30"/>
      <c r="L29" s="30"/>
      <c r="M29" s="30"/>
      <c r="N29" s="58">
        <v>6</v>
      </c>
    </row>
    <row r="30" spans="1:14" ht="22.5">
      <c r="A30" s="28" t="s">
        <v>40</v>
      </c>
      <c r="B30" s="29" t="s">
        <v>104</v>
      </c>
      <c r="C30" s="41" t="s">
        <v>169</v>
      </c>
      <c r="D30" s="28" t="s">
        <v>167</v>
      </c>
      <c r="E30" s="28" t="s">
        <v>170</v>
      </c>
      <c r="F30" s="41" t="s">
        <v>168</v>
      </c>
      <c r="G30" s="34"/>
      <c r="H30" s="73" t="s">
        <v>40</v>
      </c>
      <c r="I30" s="74" t="s">
        <v>104</v>
      </c>
      <c r="J30" s="66">
        <v>0.64</v>
      </c>
      <c r="K30" s="58"/>
      <c r="L30" s="58">
        <v>11</v>
      </c>
      <c r="M30" s="30"/>
      <c r="N30" s="30"/>
    </row>
    <row r="31" spans="1:14" ht="33.75">
      <c r="A31" s="28" t="s">
        <v>41</v>
      </c>
      <c r="B31" s="57" t="s">
        <v>187</v>
      </c>
      <c r="C31" s="41"/>
      <c r="D31" s="28"/>
      <c r="E31" s="28"/>
      <c r="F31" s="41"/>
      <c r="G31" s="34"/>
      <c r="H31" s="73" t="s">
        <v>41</v>
      </c>
      <c r="I31" s="75" t="s">
        <v>187</v>
      </c>
      <c r="J31" s="66">
        <v>0.78</v>
      </c>
      <c r="K31" s="58"/>
      <c r="L31" s="58">
        <v>12</v>
      </c>
      <c r="M31" s="30"/>
      <c r="N31" s="30"/>
    </row>
    <row r="32" spans="1:14" ht="45">
      <c r="A32" s="28" t="s">
        <v>42</v>
      </c>
      <c r="B32" s="39" t="s">
        <v>4</v>
      </c>
      <c r="C32" s="40" t="s">
        <v>166</v>
      </c>
      <c r="D32" s="31" t="s">
        <v>177</v>
      </c>
      <c r="E32" s="40"/>
      <c r="F32" s="40" t="s">
        <v>168</v>
      </c>
      <c r="G32" s="34"/>
      <c r="H32" s="73" t="s">
        <v>42</v>
      </c>
      <c r="I32" s="74" t="s">
        <v>4</v>
      </c>
      <c r="J32" s="66">
        <v>0.78</v>
      </c>
      <c r="K32" s="58"/>
      <c r="L32" s="58">
        <v>13</v>
      </c>
      <c r="M32" s="30"/>
      <c r="N32" s="30"/>
    </row>
    <row r="33" spans="1:14" ht="22.5">
      <c r="A33" s="28" t="s">
        <v>43</v>
      </c>
      <c r="B33" s="39" t="s">
        <v>178</v>
      </c>
      <c r="C33" s="40" t="s">
        <v>166</v>
      </c>
      <c r="D33" s="40" t="s">
        <v>167</v>
      </c>
      <c r="E33" s="31"/>
      <c r="F33" s="40" t="s">
        <v>173</v>
      </c>
      <c r="G33" s="34"/>
      <c r="H33" s="73" t="s">
        <v>43</v>
      </c>
      <c r="I33" s="74" t="s">
        <v>105</v>
      </c>
      <c r="J33" s="66">
        <v>0.64</v>
      </c>
      <c r="K33" s="58"/>
      <c r="L33" s="58">
        <v>14</v>
      </c>
      <c r="M33" s="30"/>
      <c r="N33" s="30"/>
    </row>
    <row r="34" spans="1:14" ht="22.5">
      <c r="A34" s="28" t="s">
        <v>44</v>
      </c>
      <c r="B34" s="39" t="s">
        <v>5</v>
      </c>
      <c r="C34" s="40" t="s">
        <v>166</v>
      </c>
      <c r="D34" s="40" t="s">
        <v>167</v>
      </c>
      <c r="E34" s="31"/>
      <c r="F34" s="40" t="s">
        <v>171</v>
      </c>
      <c r="G34" s="34"/>
      <c r="H34" s="70" t="s">
        <v>44</v>
      </c>
      <c r="I34" s="69" t="s">
        <v>5</v>
      </c>
      <c r="J34" s="68">
        <v>0.45</v>
      </c>
      <c r="K34" s="30"/>
      <c r="L34" s="30"/>
      <c r="M34" s="30"/>
      <c r="N34" s="58">
        <v>7</v>
      </c>
    </row>
    <row r="35" spans="1:14" ht="22.5">
      <c r="A35" s="28" t="s">
        <v>46</v>
      </c>
      <c r="B35" s="42" t="s">
        <v>63</v>
      </c>
      <c r="C35" s="41" t="s">
        <v>166</v>
      </c>
      <c r="D35" s="41" t="s">
        <v>179</v>
      </c>
      <c r="E35" s="41"/>
      <c r="F35" s="41" t="s">
        <v>173</v>
      </c>
      <c r="G35" s="34"/>
      <c r="H35" s="73" t="s">
        <v>46</v>
      </c>
      <c r="I35" s="76" t="s">
        <v>63</v>
      </c>
      <c r="J35" s="66">
        <v>0.75</v>
      </c>
      <c r="K35" s="58"/>
      <c r="L35" s="58">
        <v>15</v>
      </c>
      <c r="M35" s="30"/>
      <c r="N35" s="30"/>
    </row>
    <row r="36" spans="1:14" ht="22.5">
      <c r="A36" s="28" t="s">
        <v>45</v>
      </c>
      <c r="B36" s="29" t="s">
        <v>6</v>
      </c>
      <c r="C36" s="41" t="s">
        <v>166</v>
      </c>
      <c r="D36" s="41" t="s">
        <v>167</v>
      </c>
      <c r="E36" s="41"/>
      <c r="F36" s="41" t="s">
        <v>171</v>
      </c>
      <c r="G36" s="34"/>
      <c r="H36" s="70" t="s">
        <v>45</v>
      </c>
      <c r="I36" s="69" t="s">
        <v>6</v>
      </c>
      <c r="J36" s="68">
        <v>0.38</v>
      </c>
      <c r="K36" s="30"/>
      <c r="L36" s="30"/>
      <c r="M36" s="30"/>
      <c r="N36" s="58">
        <v>8</v>
      </c>
    </row>
    <row r="37" spans="1:14" ht="15">
      <c r="A37" s="28" t="s">
        <v>47</v>
      </c>
      <c r="B37" s="39" t="s">
        <v>7</v>
      </c>
      <c r="C37" s="40" t="s">
        <v>166</v>
      </c>
      <c r="D37" s="40" t="s">
        <v>167</v>
      </c>
      <c r="E37" s="40"/>
      <c r="F37" s="40" t="s">
        <v>173</v>
      </c>
      <c r="G37" s="34"/>
      <c r="H37" s="73" t="s">
        <v>47</v>
      </c>
      <c r="I37" s="74" t="s">
        <v>7</v>
      </c>
      <c r="J37" s="66">
        <v>0.66</v>
      </c>
      <c r="K37" s="58"/>
      <c r="L37" s="58">
        <v>16</v>
      </c>
      <c r="M37" s="30"/>
      <c r="N37" s="30"/>
    </row>
    <row r="38" spans="1:14" ht="15">
      <c r="A38" s="28" t="s">
        <v>48</v>
      </c>
      <c r="B38" s="29" t="s">
        <v>106</v>
      </c>
      <c r="C38" s="40" t="s">
        <v>166</v>
      </c>
      <c r="D38" s="40" t="s">
        <v>167</v>
      </c>
      <c r="E38" s="40"/>
      <c r="F38" s="40" t="s">
        <v>171</v>
      </c>
      <c r="G38" s="34"/>
      <c r="H38" s="70" t="s">
        <v>48</v>
      </c>
      <c r="I38" s="69" t="s">
        <v>106</v>
      </c>
      <c r="J38" s="68">
        <v>0.42</v>
      </c>
      <c r="K38" s="30"/>
      <c r="L38" s="30"/>
      <c r="M38" s="30"/>
      <c r="N38" s="58">
        <v>9</v>
      </c>
    </row>
    <row r="39" spans="1:14" ht="56.25">
      <c r="A39" s="28" t="s">
        <v>49</v>
      </c>
      <c r="B39" s="29" t="s">
        <v>107</v>
      </c>
      <c r="C39" s="40" t="s">
        <v>169</v>
      </c>
      <c r="D39" s="40" t="s">
        <v>167</v>
      </c>
      <c r="E39" s="40" t="s">
        <v>170</v>
      </c>
      <c r="F39" s="40" t="s">
        <v>171</v>
      </c>
      <c r="G39" s="34"/>
      <c r="H39" s="70" t="s">
        <v>49</v>
      </c>
      <c r="I39" s="69" t="s">
        <v>107</v>
      </c>
      <c r="J39" s="68">
        <v>0.42</v>
      </c>
      <c r="K39" s="30"/>
      <c r="L39" s="30"/>
      <c r="M39" s="30"/>
      <c r="N39" s="58">
        <v>10</v>
      </c>
    </row>
    <row r="40" spans="1:14" ht="15">
      <c r="A40" s="28" t="s">
        <v>50</v>
      </c>
      <c r="B40" s="29" t="s">
        <v>108</v>
      </c>
      <c r="C40" s="40" t="s">
        <v>169</v>
      </c>
      <c r="D40" s="40" t="s">
        <v>167</v>
      </c>
      <c r="E40" s="40" t="s">
        <v>170</v>
      </c>
      <c r="F40" s="40" t="s">
        <v>171</v>
      </c>
      <c r="G40" s="34"/>
      <c r="H40" s="70" t="s">
        <v>50</v>
      </c>
      <c r="I40" s="69" t="s">
        <v>108</v>
      </c>
      <c r="J40" s="68">
        <v>0.42</v>
      </c>
      <c r="K40" s="30"/>
      <c r="L40" s="30"/>
      <c r="M40" s="30"/>
      <c r="N40" s="58">
        <v>11</v>
      </c>
    </row>
    <row r="41" spans="1:14" ht="22.5">
      <c r="A41" s="28" t="s">
        <v>51</v>
      </c>
      <c r="B41" s="39" t="s">
        <v>8</v>
      </c>
      <c r="C41" s="40" t="s">
        <v>169</v>
      </c>
      <c r="D41" s="40" t="s">
        <v>167</v>
      </c>
      <c r="E41" s="31" t="s">
        <v>180</v>
      </c>
      <c r="F41" s="40" t="s">
        <v>171</v>
      </c>
      <c r="G41" s="34"/>
      <c r="H41" s="71" t="s">
        <v>51</v>
      </c>
      <c r="I41" s="72" t="s">
        <v>8</v>
      </c>
      <c r="J41" s="67">
        <v>0.63</v>
      </c>
      <c r="K41" s="30"/>
      <c r="L41" s="30"/>
      <c r="M41" s="58">
        <v>10</v>
      </c>
      <c r="N41" s="30"/>
    </row>
    <row r="42" spans="1:14" ht="22.5">
      <c r="A42" s="28" t="s">
        <v>52</v>
      </c>
      <c r="B42" s="39" t="s">
        <v>64</v>
      </c>
      <c r="C42" s="40" t="s">
        <v>169</v>
      </c>
      <c r="D42" s="40" t="s">
        <v>167</v>
      </c>
      <c r="E42" s="31" t="s">
        <v>181</v>
      </c>
      <c r="F42" s="40" t="s">
        <v>173</v>
      </c>
      <c r="G42" s="34"/>
      <c r="H42" s="71" t="s">
        <v>52</v>
      </c>
      <c r="I42" s="72" t="s">
        <v>64</v>
      </c>
      <c r="J42" s="67">
        <v>0.52</v>
      </c>
      <c r="K42" s="30"/>
      <c r="L42" s="30"/>
      <c r="M42" s="58">
        <v>11</v>
      </c>
      <c r="N42" s="30"/>
    </row>
    <row r="43" spans="1:14" ht="22.5">
      <c r="A43" s="28" t="s">
        <v>66</v>
      </c>
      <c r="B43" s="39" t="s">
        <v>9</v>
      </c>
      <c r="C43" s="40" t="s">
        <v>169</v>
      </c>
      <c r="D43" s="40" t="s">
        <v>167</v>
      </c>
      <c r="E43" s="31" t="s">
        <v>182</v>
      </c>
      <c r="F43" s="40" t="s">
        <v>171</v>
      </c>
      <c r="G43" s="34"/>
      <c r="H43" s="70" t="s">
        <v>66</v>
      </c>
      <c r="I43" s="69" t="s">
        <v>9</v>
      </c>
      <c r="J43" s="68">
        <v>0.22</v>
      </c>
      <c r="K43" s="30"/>
      <c r="L43" s="30"/>
      <c r="M43" s="30"/>
      <c r="N43" s="58">
        <v>12</v>
      </c>
    </row>
    <row r="44" spans="1:14" ht="15">
      <c r="A44" s="28" t="s">
        <v>67</v>
      </c>
      <c r="B44" s="29" t="s">
        <v>10</v>
      </c>
      <c r="C44" s="41" t="s">
        <v>169</v>
      </c>
      <c r="D44" s="41" t="s">
        <v>167</v>
      </c>
      <c r="E44" s="28" t="s">
        <v>182</v>
      </c>
      <c r="F44" s="41" t="s">
        <v>171</v>
      </c>
      <c r="G44" s="34"/>
      <c r="H44" s="70" t="s">
        <v>67</v>
      </c>
      <c r="I44" s="69" t="s">
        <v>10</v>
      </c>
      <c r="J44" s="68">
        <v>0.46</v>
      </c>
      <c r="K44" s="30"/>
      <c r="L44" s="30"/>
      <c r="M44" s="30"/>
      <c r="N44" s="58">
        <v>13</v>
      </c>
    </row>
    <row r="45" spans="1:14" ht="15">
      <c r="A45" s="28" t="s">
        <v>68</v>
      </c>
      <c r="B45" s="29" t="s">
        <v>65</v>
      </c>
      <c r="C45" s="41" t="s">
        <v>169</v>
      </c>
      <c r="D45" s="41" t="s">
        <v>167</v>
      </c>
      <c r="E45" s="41" t="s">
        <v>182</v>
      </c>
      <c r="F45" s="41" t="s">
        <v>171</v>
      </c>
      <c r="G45" s="34"/>
      <c r="H45" s="70" t="s">
        <v>68</v>
      </c>
      <c r="I45" s="69" t="s">
        <v>65</v>
      </c>
      <c r="J45" s="68">
        <v>0.42</v>
      </c>
      <c r="K45" s="30"/>
      <c r="L45" s="30"/>
      <c r="M45" s="30"/>
      <c r="N45" s="58">
        <v>14</v>
      </c>
    </row>
    <row r="46" spans="1:14" ht="22.5">
      <c r="A46" s="28" t="s">
        <v>69</v>
      </c>
      <c r="B46" s="29" t="s">
        <v>109</v>
      </c>
      <c r="C46" s="41" t="s">
        <v>169</v>
      </c>
      <c r="D46" s="41" t="s">
        <v>167</v>
      </c>
      <c r="E46" s="41" t="s">
        <v>181</v>
      </c>
      <c r="F46" s="41" t="s">
        <v>171</v>
      </c>
      <c r="G46" s="34"/>
      <c r="H46" s="70" t="s">
        <v>69</v>
      </c>
      <c r="I46" s="69" t="s">
        <v>109</v>
      </c>
      <c r="J46" s="68">
        <v>0.42</v>
      </c>
      <c r="K46" s="30"/>
      <c r="L46" s="30"/>
      <c r="M46" s="30"/>
      <c r="N46" s="58">
        <v>15</v>
      </c>
    </row>
    <row r="47" spans="1:14" ht="15">
      <c r="A47" s="28" t="s">
        <v>70</v>
      </c>
      <c r="B47" s="39" t="s">
        <v>11</v>
      </c>
      <c r="C47" s="40" t="s">
        <v>169</v>
      </c>
      <c r="D47" s="40" t="s">
        <v>167</v>
      </c>
      <c r="E47" s="40" t="s">
        <v>183</v>
      </c>
      <c r="F47" s="40" t="s">
        <v>171</v>
      </c>
      <c r="G47" s="34"/>
      <c r="H47" s="70" t="s">
        <v>70</v>
      </c>
      <c r="I47" s="69" t="s">
        <v>11</v>
      </c>
      <c r="J47" s="68">
        <v>0.45</v>
      </c>
      <c r="K47" s="30"/>
      <c r="L47" s="30"/>
      <c r="M47" s="30"/>
      <c r="N47" s="58">
        <v>16</v>
      </c>
    </row>
    <row r="48" spans="1:14" ht="22.5">
      <c r="A48" s="28" t="s">
        <v>72</v>
      </c>
      <c r="B48" s="39" t="s">
        <v>12</v>
      </c>
      <c r="C48" s="40" t="s">
        <v>169</v>
      </c>
      <c r="D48" s="40" t="s">
        <v>167</v>
      </c>
      <c r="E48" s="40" t="s">
        <v>182</v>
      </c>
      <c r="F48" s="40" t="s">
        <v>171</v>
      </c>
      <c r="G48" s="34"/>
      <c r="H48" s="70" t="s">
        <v>72</v>
      </c>
      <c r="I48" s="69" t="s">
        <v>12</v>
      </c>
      <c r="J48" s="68">
        <v>0.46</v>
      </c>
      <c r="K48" s="30"/>
      <c r="L48" s="30"/>
      <c r="M48" s="30"/>
      <c r="N48" s="58">
        <v>17</v>
      </c>
    </row>
    <row r="49" spans="1:14" ht="15">
      <c r="A49" s="28" t="s">
        <v>84</v>
      </c>
      <c r="B49" s="29" t="s">
        <v>110</v>
      </c>
      <c r="C49" s="40" t="s">
        <v>166</v>
      </c>
      <c r="D49" s="40" t="s">
        <v>167</v>
      </c>
      <c r="E49" s="40"/>
      <c r="F49" s="40" t="s">
        <v>173</v>
      </c>
      <c r="G49" s="34"/>
      <c r="H49" s="73" t="s">
        <v>84</v>
      </c>
      <c r="I49" s="74" t="s">
        <v>110</v>
      </c>
      <c r="J49" s="66">
        <v>0.65</v>
      </c>
      <c r="K49" s="58"/>
      <c r="L49" s="58">
        <v>17</v>
      </c>
      <c r="M49" s="30"/>
      <c r="N49" s="30"/>
    </row>
    <row r="50" spans="1:14" ht="12.75">
      <c r="A50" s="28" t="s">
        <v>112</v>
      </c>
      <c r="B50" s="29" t="s">
        <v>111</v>
      </c>
      <c r="C50" s="40" t="s">
        <v>166</v>
      </c>
      <c r="D50" s="40" t="s">
        <v>167</v>
      </c>
      <c r="E50" s="40"/>
      <c r="F50" s="40" t="s">
        <v>168</v>
      </c>
      <c r="G50" s="137"/>
      <c r="H50" s="73" t="s">
        <v>112</v>
      </c>
      <c r="I50" s="74" t="s">
        <v>111</v>
      </c>
      <c r="J50" s="66">
        <v>0.65</v>
      </c>
      <c r="K50" s="58"/>
      <c r="L50" s="58">
        <v>18</v>
      </c>
      <c r="M50" s="30"/>
      <c r="N50" s="30"/>
    </row>
    <row r="51" spans="1:14" ht="22.5">
      <c r="A51" s="28" t="s">
        <v>114</v>
      </c>
      <c r="B51" s="29" t="s">
        <v>113</v>
      </c>
      <c r="C51" s="40" t="s">
        <v>169</v>
      </c>
      <c r="D51" s="40" t="s">
        <v>167</v>
      </c>
      <c r="E51" s="40" t="s">
        <v>182</v>
      </c>
      <c r="F51" s="40" t="s">
        <v>173</v>
      </c>
      <c r="G51" s="137"/>
      <c r="H51" s="73" t="s">
        <v>114</v>
      </c>
      <c r="I51" s="74" t="s">
        <v>113</v>
      </c>
      <c r="J51" s="66">
        <v>0.64</v>
      </c>
      <c r="K51" s="58"/>
      <c r="L51" s="58">
        <v>19</v>
      </c>
      <c r="M51" s="30"/>
      <c r="N51" s="32"/>
    </row>
    <row r="52" spans="1:14" ht="15">
      <c r="A52" s="28" t="s">
        <v>116</v>
      </c>
      <c r="B52" s="29" t="s">
        <v>115</v>
      </c>
      <c r="C52" s="40" t="s">
        <v>166</v>
      </c>
      <c r="D52" s="40" t="s">
        <v>167</v>
      </c>
      <c r="E52" s="40"/>
      <c r="F52" s="40" t="s">
        <v>173</v>
      </c>
      <c r="G52" s="34"/>
      <c r="H52" s="71" t="s">
        <v>116</v>
      </c>
      <c r="I52" s="72" t="s">
        <v>115</v>
      </c>
      <c r="J52" s="67">
        <v>0.58</v>
      </c>
      <c r="K52" s="30"/>
      <c r="L52" s="30"/>
      <c r="M52" s="58">
        <v>12</v>
      </c>
      <c r="N52" s="32"/>
    </row>
    <row r="53" spans="1:14" ht="22.5">
      <c r="A53" s="28" t="s">
        <v>118</v>
      </c>
      <c r="B53" s="39" t="s">
        <v>117</v>
      </c>
      <c r="C53" s="40" t="s">
        <v>166</v>
      </c>
      <c r="D53" s="40" t="s">
        <v>167</v>
      </c>
      <c r="E53" s="40"/>
      <c r="F53" s="40" t="s">
        <v>168</v>
      </c>
      <c r="G53" s="34"/>
      <c r="H53" s="73" t="s">
        <v>118</v>
      </c>
      <c r="I53" s="75" t="s">
        <v>117</v>
      </c>
      <c r="J53" s="66">
        <v>0.69</v>
      </c>
      <c r="K53" s="58"/>
      <c r="L53" s="58">
        <v>20</v>
      </c>
      <c r="M53" s="30"/>
      <c r="N53" s="32"/>
    </row>
    <row r="54" spans="1:14" ht="15">
      <c r="A54" s="28" t="s">
        <v>120</v>
      </c>
      <c r="B54" s="29" t="s">
        <v>119</v>
      </c>
      <c r="C54" s="40" t="s">
        <v>166</v>
      </c>
      <c r="D54" s="40" t="s">
        <v>167</v>
      </c>
      <c r="E54" s="40"/>
      <c r="F54" s="40" t="s">
        <v>168</v>
      </c>
      <c r="G54" s="34"/>
      <c r="H54" s="70" t="s">
        <v>120</v>
      </c>
      <c r="I54" s="69" t="s">
        <v>119</v>
      </c>
      <c r="J54" s="68">
        <v>0.45</v>
      </c>
      <c r="K54" s="30"/>
      <c r="L54" s="30"/>
      <c r="M54" s="30"/>
      <c r="N54" s="58">
        <v>18</v>
      </c>
    </row>
    <row r="55" spans="1:14" ht="22.5">
      <c r="A55" s="28" t="s">
        <v>122</v>
      </c>
      <c r="B55" s="29" t="s">
        <v>121</v>
      </c>
      <c r="C55" s="40" t="s">
        <v>166</v>
      </c>
      <c r="D55" s="40" t="s">
        <v>167</v>
      </c>
      <c r="E55" s="40"/>
      <c r="F55" s="40" t="s">
        <v>171</v>
      </c>
      <c r="G55" s="34"/>
      <c r="H55" s="70" t="s">
        <v>122</v>
      </c>
      <c r="I55" s="69" t="s">
        <v>121</v>
      </c>
      <c r="J55" s="68">
        <v>0.42</v>
      </c>
      <c r="K55" s="30"/>
      <c r="L55" s="30"/>
      <c r="M55" s="30"/>
      <c r="N55" s="60" t="s">
        <v>153</v>
      </c>
    </row>
    <row r="56" spans="1:14" ht="33.75">
      <c r="A56" s="28" t="s">
        <v>124</v>
      </c>
      <c r="B56" s="29" t="s">
        <v>123</v>
      </c>
      <c r="C56" s="40" t="s">
        <v>166</v>
      </c>
      <c r="D56" s="40" t="s">
        <v>167</v>
      </c>
      <c r="E56" s="40"/>
      <c r="F56" s="40" t="s">
        <v>173</v>
      </c>
      <c r="G56" s="34"/>
      <c r="H56" s="70" t="s">
        <v>124</v>
      </c>
      <c r="I56" s="69" t="s">
        <v>123</v>
      </c>
      <c r="J56" s="68">
        <v>0.42</v>
      </c>
      <c r="K56" s="30"/>
      <c r="L56" s="30"/>
      <c r="M56" s="30"/>
      <c r="N56" s="60" t="s">
        <v>199</v>
      </c>
    </row>
    <row r="57" spans="1:14" ht="15">
      <c r="A57" s="28" t="s">
        <v>126</v>
      </c>
      <c r="B57" s="29" t="s">
        <v>125</v>
      </c>
      <c r="C57" s="40" t="s">
        <v>166</v>
      </c>
      <c r="D57" s="40" t="s">
        <v>167</v>
      </c>
      <c r="E57" s="40"/>
      <c r="F57" s="40" t="s">
        <v>168</v>
      </c>
      <c r="G57" s="34"/>
      <c r="H57" s="71" t="s">
        <v>126</v>
      </c>
      <c r="I57" s="72" t="s">
        <v>125</v>
      </c>
      <c r="J57" s="67">
        <v>0.55</v>
      </c>
      <c r="K57" s="30"/>
      <c r="L57" s="30"/>
      <c r="M57" s="58">
        <v>13</v>
      </c>
      <c r="N57" s="32"/>
    </row>
    <row r="58" spans="1:14" ht="12.75">
      <c r="A58" s="28" t="s">
        <v>128</v>
      </c>
      <c r="B58" s="29" t="s">
        <v>127</v>
      </c>
      <c r="C58" s="40" t="s">
        <v>166</v>
      </c>
      <c r="D58" s="40" t="s">
        <v>167</v>
      </c>
      <c r="E58" s="40"/>
      <c r="F58" s="40" t="s">
        <v>168</v>
      </c>
      <c r="H58" s="71" t="s">
        <v>128</v>
      </c>
      <c r="I58" s="72" t="s">
        <v>127</v>
      </c>
      <c r="J58" s="67">
        <v>0.61</v>
      </c>
      <c r="K58" s="30"/>
      <c r="L58" s="30"/>
      <c r="M58" s="58">
        <v>14</v>
      </c>
      <c r="N58" s="32"/>
    </row>
    <row r="59" spans="1:14" ht="12.75">
      <c r="A59" s="28" t="s">
        <v>130</v>
      </c>
      <c r="B59" s="29" t="s">
        <v>129</v>
      </c>
      <c r="C59" s="40" t="s">
        <v>166</v>
      </c>
      <c r="D59" s="40" t="s">
        <v>167</v>
      </c>
      <c r="E59" s="40"/>
      <c r="F59" s="40" t="s">
        <v>173</v>
      </c>
      <c r="H59" s="71" t="s">
        <v>130</v>
      </c>
      <c r="I59" s="72" t="s">
        <v>129</v>
      </c>
      <c r="J59" s="67">
        <v>0.52</v>
      </c>
      <c r="K59" s="30"/>
      <c r="L59" s="30"/>
      <c r="M59" s="58">
        <v>15</v>
      </c>
      <c r="N59" s="30"/>
    </row>
    <row r="60" spans="1:14" ht="12.75">
      <c r="A60" s="28" t="s">
        <v>132</v>
      </c>
      <c r="B60" s="29" t="s">
        <v>131</v>
      </c>
      <c r="C60" s="40" t="s">
        <v>166</v>
      </c>
      <c r="D60" s="40" t="s">
        <v>167</v>
      </c>
      <c r="E60" s="40"/>
      <c r="F60" s="40" t="s">
        <v>173</v>
      </c>
      <c r="H60" s="71" t="s">
        <v>132</v>
      </c>
      <c r="I60" s="72" t="s">
        <v>131</v>
      </c>
      <c r="J60" s="67">
        <v>0.6</v>
      </c>
      <c r="K60" s="30"/>
      <c r="L60" s="30"/>
      <c r="M60" s="58">
        <v>16</v>
      </c>
      <c r="N60" s="30"/>
    </row>
    <row r="61" spans="1:14" ht="12.75">
      <c r="A61" s="28" t="s">
        <v>134</v>
      </c>
      <c r="B61" s="29" t="s">
        <v>133</v>
      </c>
      <c r="C61" s="40" t="s">
        <v>166</v>
      </c>
      <c r="D61" s="40" t="s">
        <v>167</v>
      </c>
      <c r="E61" s="40"/>
      <c r="F61" s="40" t="s">
        <v>173</v>
      </c>
      <c r="H61" s="71" t="s">
        <v>134</v>
      </c>
      <c r="I61" s="72" t="s">
        <v>133</v>
      </c>
      <c r="J61" s="67">
        <v>0.57</v>
      </c>
      <c r="K61" s="30"/>
      <c r="L61" s="30"/>
      <c r="M61" s="58">
        <v>17</v>
      </c>
      <c r="N61" s="30"/>
    </row>
    <row r="62" spans="1:14" ht="12.75">
      <c r="A62" s="28" t="s">
        <v>136</v>
      </c>
      <c r="B62" s="29" t="s">
        <v>135</v>
      </c>
      <c r="C62" s="40" t="s">
        <v>166</v>
      </c>
      <c r="D62" s="40" t="s">
        <v>167</v>
      </c>
      <c r="E62" s="40"/>
      <c r="F62" s="40" t="s">
        <v>173</v>
      </c>
      <c r="H62" s="71" t="s">
        <v>136</v>
      </c>
      <c r="I62" s="72" t="s">
        <v>135</v>
      </c>
      <c r="J62" s="67">
        <v>0.63</v>
      </c>
      <c r="K62" s="30"/>
      <c r="L62" s="30"/>
      <c r="M62" s="58">
        <v>18</v>
      </c>
      <c r="N62" s="30"/>
    </row>
    <row r="63" spans="1:14" ht="22.5">
      <c r="A63" s="28" t="s">
        <v>138</v>
      </c>
      <c r="B63" s="29" t="s">
        <v>137</v>
      </c>
      <c r="C63" s="40" t="s">
        <v>166</v>
      </c>
      <c r="D63" s="40" t="s">
        <v>167</v>
      </c>
      <c r="E63" s="40"/>
      <c r="F63" s="40" t="s">
        <v>168</v>
      </c>
      <c r="H63" s="73" t="s">
        <v>138</v>
      </c>
      <c r="I63" s="74" t="s">
        <v>137</v>
      </c>
      <c r="J63" s="66">
        <v>0.68</v>
      </c>
      <c r="K63" s="58"/>
      <c r="L63" s="58">
        <v>21</v>
      </c>
      <c r="M63" s="30"/>
      <c r="N63" s="30"/>
    </row>
    <row r="64" spans="1:14" ht="12.75">
      <c r="A64" s="28" t="s">
        <v>140</v>
      </c>
      <c r="B64" s="29" t="s">
        <v>139</v>
      </c>
      <c r="C64" s="40" t="s">
        <v>166</v>
      </c>
      <c r="D64" s="40" t="s">
        <v>167</v>
      </c>
      <c r="E64" s="40"/>
      <c r="F64" s="40" t="s">
        <v>173</v>
      </c>
      <c r="H64" s="71" t="s">
        <v>140</v>
      </c>
      <c r="I64" s="72" t="s">
        <v>139</v>
      </c>
      <c r="J64" s="67">
        <v>0.58</v>
      </c>
      <c r="K64" s="58"/>
      <c r="L64" s="30"/>
      <c r="M64" s="58">
        <v>19</v>
      </c>
      <c r="N64" s="30"/>
    </row>
    <row r="65" spans="1:14" ht="12.75">
      <c r="A65" s="28" t="s">
        <v>142</v>
      </c>
      <c r="B65" s="29" t="s">
        <v>141</v>
      </c>
      <c r="C65" s="40" t="s">
        <v>166</v>
      </c>
      <c r="D65" s="40" t="s">
        <v>167</v>
      </c>
      <c r="E65" s="40"/>
      <c r="F65" s="40" t="s">
        <v>171</v>
      </c>
      <c r="H65" s="70" t="s">
        <v>142</v>
      </c>
      <c r="I65" s="69" t="s">
        <v>141</v>
      </c>
      <c r="J65" s="68">
        <v>0.42</v>
      </c>
      <c r="K65" s="30"/>
      <c r="L65" s="30"/>
      <c r="M65" s="30"/>
      <c r="N65" s="58">
        <v>21</v>
      </c>
    </row>
    <row r="66" spans="1:14" ht="12.75">
      <c r="A66" s="28" t="s">
        <v>144</v>
      </c>
      <c r="B66" s="29" t="s">
        <v>143</v>
      </c>
      <c r="C66" s="40" t="s">
        <v>166</v>
      </c>
      <c r="D66" s="40" t="s">
        <v>167</v>
      </c>
      <c r="E66" s="40"/>
      <c r="F66" s="40" t="s">
        <v>171</v>
      </c>
      <c r="H66" s="70" t="s">
        <v>144</v>
      </c>
      <c r="I66" s="69" t="s">
        <v>143</v>
      </c>
      <c r="J66" s="68">
        <v>0.42</v>
      </c>
      <c r="K66" s="30"/>
      <c r="L66" s="30"/>
      <c r="M66" s="30"/>
      <c r="N66" s="58">
        <v>22</v>
      </c>
    </row>
    <row r="67" spans="1:14" ht="12.75">
      <c r="A67" s="28" t="s">
        <v>146</v>
      </c>
      <c r="B67" s="29" t="s">
        <v>145</v>
      </c>
      <c r="C67" s="40" t="s">
        <v>166</v>
      </c>
      <c r="D67" s="40" t="s">
        <v>167</v>
      </c>
      <c r="E67" s="40"/>
      <c r="F67" s="40" t="s">
        <v>171</v>
      </c>
      <c r="H67" s="70" t="s">
        <v>146</v>
      </c>
      <c r="I67" s="69" t="s">
        <v>145</v>
      </c>
      <c r="J67" s="68">
        <v>0.42</v>
      </c>
      <c r="K67" s="30"/>
      <c r="L67" s="30"/>
      <c r="M67" s="30"/>
      <c r="N67" s="58">
        <v>23</v>
      </c>
    </row>
    <row r="68" spans="1:14" ht="22.5">
      <c r="A68" s="28" t="s">
        <v>186</v>
      </c>
      <c r="B68" s="29" t="s">
        <v>71</v>
      </c>
      <c r="C68" s="40" t="s">
        <v>169</v>
      </c>
      <c r="D68" s="40" t="s">
        <v>167</v>
      </c>
      <c r="E68" s="40" t="s">
        <v>182</v>
      </c>
      <c r="F68" s="40" t="s">
        <v>173</v>
      </c>
      <c r="H68" s="71" t="s">
        <v>186</v>
      </c>
      <c r="I68" s="72" t="s">
        <v>71</v>
      </c>
      <c r="J68" s="67">
        <v>0.52</v>
      </c>
      <c r="K68" s="30"/>
      <c r="L68" s="30"/>
      <c r="M68" s="58">
        <v>20</v>
      </c>
      <c r="N68" s="30"/>
    </row>
    <row r="69" spans="12:15" ht="12.75">
      <c r="L69" s="36">
        <v>21</v>
      </c>
      <c r="M69" s="36">
        <v>20</v>
      </c>
      <c r="N69" s="36">
        <v>23</v>
      </c>
      <c r="O69" s="36">
        <f>21+20+23</f>
        <v>64</v>
      </c>
    </row>
    <row r="71" ht="12.75">
      <c r="O71" s="36">
        <f>64/3</f>
        <v>21.333333333333332</v>
      </c>
    </row>
  </sheetData>
  <sheetProtection/>
  <mergeCells count="5">
    <mergeCell ref="J2:J4"/>
    <mergeCell ref="G50:G51"/>
    <mergeCell ref="A2:A3"/>
    <mergeCell ref="B2:E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G10" sqref="G10"/>
    </sheetView>
  </sheetViews>
  <sheetFormatPr defaultColWidth="9.00390625" defaultRowHeight="12.75"/>
  <cols>
    <col min="2" max="2" width="41.875" style="50" customWidth="1"/>
  </cols>
  <sheetData>
    <row r="2" spans="2:3" ht="21">
      <c r="B2" s="139" t="s">
        <v>188</v>
      </c>
      <c r="C2" s="51" t="s">
        <v>189</v>
      </c>
    </row>
    <row r="3" spans="2:3" ht="12.75">
      <c r="B3" s="139"/>
      <c r="C3" s="52" t="s">
        <v>190</v>
      </c>
    </row>
    <row r="4" spans="2:4" ht="12.75">
      <c r="B4" s="53" t="s">
        <v>191</v>
      </c>
      <c r="C4" s="54">
        <v>250</v>
      </c>
      <c r="D4" s="54">
        <f>SUM(D5:D11)</f>
        <v>250</v>
      </c>
    </row>
    <row r="5" spans="2:6" ht="12.75">
      <c r="B5" s="55" t="s">
        <v>192</v>
      </c>
      <c r="C5" s="56">
        <v>6</v>
      </c>
      <c r="D5" s="56">
        <v>6</v>
      </c>
      <c r="F5">
        <f>26+15</f>
        <v>41</v>
      </c>
    </row>
    <row r="6" spans="2:4" ht="12.75">
      <c r="B6" s="55" t="s">
        <v>193</v>
      </c>
      <c r="C6" s="56">
        <v>42</v>
      </c>
      <c r="D6" s="56">
        <v>42</v>
      </c>
    </row>
    <row r="7" spans="2:4" ht="12.75">
      <c r="B7" s="55" t="s">
        <v>194</v>
      </c>
      <c r="C7" s="56">
        <v>2</v>
      </c>
      <c r="D7" s="56">
        <v>2</v>
      </c>
    </row>
    <row r="8" spans="2:4" ht="38.25">
      <c r="B8" s="55" t="s">
        <v>195</v>
      </c>
      <c r="C8" s="56">
        <v>15</v>
      </c>
      <c r="D8" s="56">
        <v>15</v>
      </c>
    </row>
    <row r="9" spans="2:4" ht="12.75">
      <c r="B9" s="55" t="s">
        <v>196</v>
      </c>
      <c r="C9" s="56">
        <v>10</v>
      </c>
      <c r="D9" s="56">
        <v>10</v>
      </c>
    </row>
    <row r="10" spans="2:7" ht="12.75">
      <c r="B10" s="55" t="s">
        <v>197</v>
      </c>
      <c r="C10" s="140"/>
      <c r="D10" s="140">
        <v>175</v>
      </c>
      <c r="G10">
        <f>30*5</f>
        <v>150</v>
      </c>
    </row>
    <row r="11" spans="2:5" ht="12.75">
      <c r="B11" s="55" t="s">
        <v>198</v>
      </c>
      <c r="C11" s="140"/>
      <c r="D11" s="140"/>
      <c r="E11">
        <f>6+42+2+15+10+175</f>
        <v>250</v>
      </c>
    </row>
  </sheetData>
  <sheetProtection/>
  <mergeCells count="3">
    <mergeCell ref="B2:B3"/>
    <mergeCell ref="C10:C11"/>
    <mergeCell ref="D10:D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5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9.125" style="50" customWidth="1"/>
    <col min="2" max="2" width="28.375" style="50" customWidth="1"/>
    <col min="3" max="3" width="9.125" style="50" customWidth="1"/>
  </cols>
  <sheetData>
    <row r="2" spans="1:3" ht="38.25">
      <c r="A2" s="6" t="s">
        <v>41</v>
      </c>
      <c r="B2" s="49" t="s">
        <v>187</v>
      </c>
      <c r="C2" s="62">
        <v>0.78</v>
      </c>
    </row>
    <row r="3" spans="1:3" ht="25.5">
      <c r="A3" s="6" t="s">
        <v>42</v>
      </c>
      <c r="B3" s="7" t="s">
        <v>4</v>
      </c>
      <c r="C3" s="64">
        <v>0.78</v>
      </c>
    </row>
    <row r="4" spans="1:3" ht="12.75">
      <c r="A4" s="6" t="s">
        <v>23</v>
      </c>
      <c r="B4" s="63" t="s">
        <v>185</v>
      </c>
      <c r="C4" s="62">
        <v>0.75</v>
      </c>
    </row>
    <row r="5" spans="1:3" ht="25.5">
      <c r="A5" s="6" t="s">
        <v>34</v>
      </c>
      <c r="B5" s="7" t="s">
        <v>98</v>
      </c>
      <c r="C5" s="64">
        <v>0.75</v>
      </c>
    </row>
    <row r="6" spans="1:3" ht="25.5">
      <c r="A6" s="6" t="s">
        <v>46</v>
      </c>
      <c r="B6" s="65" t="s">
        <v>63</v>
      </c>
      <c r="C6" s="64">
        <v>0.75</v>
      </c>
    </row>
    <row r="7" spans="1:3" ht="12.75">
      <c r="A7" s="6" t="s">
        <v>140</v>
      </c>
      <c r="B7" s="7" t="s">
        <v>139</v>
      </c>
      <c r="C7" s="64">
        <v>0.72</v>
      </c>
    </row>
    <row r="8" spans="1:3" ht="25.5">
      <c r="A8" s="6" t="s">
        <v>118</v>
      </c>
      <c r="B8" s="63" t="s">
        <v>117</v>
      </c>
      <c r="C8" s="62">
        <v>0.69</v>
      </c>
    </row>
    <row r="9" spans="1:3" ht="25.5">
      <c r="A9" s="6" t="s">
        <v>138</v>
      </c>
      <c r="B9" s="7" t="s">
        <v>137</v>
      </c>
      <c r="C9" s="62">
        <v>0.68</v>
      </c>
    </row>
    <row r="10" spans="1:3" ht="12.75">
      <c r="A10" s="6" t="s">
        <v>22</v>
      </c>
      <c r="B10" s="7" t="s">
        <v>90</v>
      </c>
      <c r="C10" s="62">
        <v>0.66</v>
      </c>
    </row>
    <row r="11" spans="1:3" ht="25.5">
      <c r="A11" s="6" t="s">
        <v>32</v>
      </c>
      <c r="B11" s="7" t="s">
        <v>96</v>
      </c>
      <c r="C11" s="62">
        <v>0.66</v>
      </c>
    </row>
    <row r="12" spans="1:3" ht="12.75">
      <c r="A12" s="6" t="s">
        <v>47</v>
      </c>
      <c r="B12" s="7" t="s">
        <v>7</v>
      </c>
      <c r="C12" s="62">
        <v>0.66</v>
      </c>
    </row>
    <row r="13" spans="1:3" ht="12.75">
      <c r="A13" s="6" t="s">
        <v>84</v>
      </c>
      <c r="B13" s="7" t="s">
        <v>110</v>
      </c>
      <c r="C13" s="62">
        <v>0.65</v>
      </c>
    </row>
    <row r="14" spans="1:3" ht="12.75">
      <c r="A14" s="6" t="s">
        <v>112</v>
      </c>
      <c r="B14" s="7" t="s">
        <v>111</v>
      </c>
      <c r="C14" s="62">
        <v>0.65</v>
      </c>
    </row>
    <row r="15" spans="1:3" ht="25.5">
      <c r="A15" s="6" t="s">
        <v>18</v>
      </c>
      <c r="B15" s="7" t="s">
        <v>88</v>
      </c>
      <c r="C15" s="62">
        <v>0.64</v>
      </c>
    </row>
    <row r="16" spans="1:3" ht="12.75">
      <c r="A16" s="6" t="s">
        <v>27</v>
      </c>
      <c r="B16" s="7" t="s">
        <v>92</v>
      </c>
      <c r="C16" s="62">
        <v>0.64</v>
      </c>
    </row>
    <row r="17" spans="1:3" ht="25.5">
      <c r="A17" s="6" t="s">
        <v>28</v>
      </c>
      <c r="B17" s="7" t="s">
        <v>93</v>
      </c>
      <c r="C17" s="62">
        <v>0.64</v>
      </c>
    </row>
    <row r="18" spans="1:3" ht="12.75">
      <c r="A18" s="6" t="s">
        <v>33</v>
      </c>
      <c r="B18" s="7" t="s">
        <v>97</v>
      </c>
      <c r="C18" s="62">
        <v>0.64</v>
      </c>
    </row>
    <row r="19" spans="1:3" ht="25.5">
      <c r="A19" s="6" t="s">
        <v>36</v>
      </c>
      <c r="B19" s="7" t="s">
        <v>100</v>
      </c>
      <c r="C19" s="62">
        <v>0.64</v>
      </c>
    </row>
    <row r="20" spans="1:3" ht="12.75">
      <c r="A20" s="6" t="s">
        <v>38</v>
      </c>
      <c r="B20" s="7" t="s">
        <v>102</v>
      </c>
      <c r="C20" s="62">
        <v>0.64</v>
      </c>
    </row>
    <row r="21" spans="1:3" ht="38.25">
      <c r="A21" s="6" t="s">
        <v>40</v>
      </c>
      <c r="B21" s="7" t="s">
        <v>104</v>
      </c>
      <c r="C21" s="62">
        <v>0.64</v>
      </c>
    </row>
    <row r="22" spans="1:3" ht="25.5">
      <c r="A22" s="6" t="s">
        <v>43</v>
      </c>
      <c r="B22" s="7" t="s">
        <v>105</v>
      </c>
      <c r="C22" s="62">
        <v>0.64</v>
      </c>
    </row>
    <row r="23" spans="1:3" ht="38.25">
      <c r="A23" s="6" t="s">
        <v>114</v>
      </c>
      <c r="B23" s="7" t="s">
        <v>113</v>
      </c>
      <c r="C23" s="62">
        <v>0.64</v>
      </c>
    </row>
    <row r="24" spans="1:3" ht="25.5">
      <c r="A24" s="6" t="s">
        <v>51</v>
      </c>
      <c r="B24" s="7" t="s">
        <v>8</v>
      </c>
      <c r="C24" s="62">
        <v>0.63</v>
      </c>
    </row>
    <row r="25" spans="1:3" ht="12.75">
      <c r="A25" s="6" t="s">
        <v>136</v>
      </c>
      <c r="B25" s="7" t="s">
        <v>135</v>
      </c>
      <c r="C25" s="62">
        <v>0.63</v>
      </c>
    </row>
    <row r="26" spans="1:3" ht="51">
      <c r="A26" s="6" t="s">
        <v>15</v>
      </c>
      <c r="B26" s="7" t="s">
        <v>85</v>
      </c>
      <c r="C26" s="62">
        <v>0.61</v>
      </c>
    </row>
    <row r="27" spans="1:3" ht="25.5">
      <c r="A27" s="6" t="s">
        <v>37</v>
      </c>
      <c r="B27" s="7" t="s">
        <v>101</v>
      </c>
      <c r="C27" s="62">
        <v>0.61</v>
      </c>
    </row>
    <row r="28" spans="1:3" ht="12.75">
      <c r="A28" s="6" t="s">
        <v>128</v>
      </c>
      <c r="B28" s="7" t="s">
        <v>127</v>
      </c>
      <c r="C28" s="62">
        <v>0.61</v>
      </c>
    </row>
    <row r="29" spans="1:3" ht="12.75">
      <c r="A29" s="6" t="s">
        <v>132</v>
      </c>
      <c r="B29" s="7" t="s">
        <v>131</v>
      </c>
      <c r="C29" s="62">
        <v>0.6</v>
      </c>
    </row>
    <row r="30" spans="1:3" ht="12.75">
      <c r="A30" s="6" t="s">
        <v>116</v>
      </c>
      <c r="B30" s="7" t="s">
        <v>115</v>
      </c>
      <c r="C30" s="62">
        <v>0.58</v>
      </c>
    </row>
    <row r="31" spans="1:3" ht="25.5">
      <c r="A31" s="6" t="s">
        <v>35</v>
      </c>
      <c r="B31" s="7" t="s">
        <v>99</v>
      </c>
      <c r="C31" s="62">
        <v>0.57</v>
      </c>
    </row>
    <row r="32" spans="1:3" ht="12.75">
      <c r="A32" s="6" t="s">
        <v>134</v>
      </c>
      <c r="B32" s="7" t="s">
        <v>133</v>
      </c>
      <c r="C32" s="62">
        <v>0.57</v>
      </c>
    </row>
    <row r="33" spans="1:3" ht="25.5">
      <c r="A33" s="6" t="s">
        <v>16</v>
      </c>
      <c r="B33" s="7" t="s">
        <v>86</v>
      </c>
      <c r="C33" s="62">
        <v>0.55</v>
      </c>
    </row>
    <row r="34" spans="1:3" ht="12.75">
      <c r="A34" s="6" t="s">
        <v>20</v>
      </c>
      <c r="B34" s="7" t="s">
        <v>0</v>
      </c>
      <c r="C34" s="62">
        <v>0.55</v>
      </c>
    </row>
    <row r="35" spans="1:3" ht="25.5">
      <c r="A35" s="6" t="s">
        <v>29</v>
      </c>
      <c r="B35" s="7" t="s">
        <v>94</v>
      </c>
      <c r="C35" s="62">
        <v>0.55</v>
      </c>
    </row>
    <row r="36" spans="1:3" ht="25.5">
      <c r="A36" s="6" t="s">
        <v>30</v>
      </c>
      <c r="B36" s="7" t="s">
        <v>95</v>
      </c>
      <c r="C36" s="62">
        <v>0.55</v>
      </c>
    </row>
    <row r="37" spans="1:3" ht="25.5">
      <c r="A37" s="6" t="s">
        <v>31</v>
      </c>
      <c r="B37" s="7" t="s">
        <v>13</v>
      </c>
      <c r="C37" s="62">
        <v>0.55</v>
      </c>
    </row>
    <row r="38" spans="1:3" ht="25.5">
      <c r="A38" s="6" t="s">
        <v>126</v>
      </c>
      <c r="B38" s="7" t="s">
        <v>125</v>
      </c>
      <c r="C38" s="62">
        <v>0.55</v>
      </c>
    </row>
    <row r="39" spans="1:3" ht="12.75">
      <c r="A39" s="6" t="s">
        <v>17</v>
      </c>
      <c r="B39" s="7" t="s">
        <v>87</v>
      </c>
      <c r="C39" s="62">
        <v>0.52</v>
      </c>
    </row>
    <row r="40" spans="1:3" ht="38.25">
      <c r="A40" s="6" t="s">
        <v>52</v>
      </c>
      <c r="B40" s="7" t="s">
        <v>64</v>
      </c>
      <c r="C40" s="62">
        <v>0.52</v>
      </c>
    </row>
    <row r="41" spans="1:3" ht="12.75">
      <c r="A41" s="6" t="s">
        <v>130</v>
      </c>
      <c r="B41" s="7" t="s">
        <v>129</v>
      </c>
      <c r="C41" s="62">
        <v>0.52</v>
      </c>
    </row>
    <row r="42" spans="1:3" ht="25.5">
      <c r="A42" s="6" t="s">
        <v>186</v>
      </c>
      <c r="B42" s="7" t="s">
        <v>71</v>
      </c>
      <c r="C42" s="62">
        <v>0.52</v>
      </c>
    </row>
    <row r="43" spans="1:3" ht="12.75">
      <c r="A43" s="6" t="s">
        <v>39</v>
      </c>
      <c r="B43" s="7" t="s">
        <v>103</v>
      </c>
      <c r="C43" s="62">
        <v>0.47</v>
      </c>
    </row>
    <row r="44" spans="1:3" ht="12.75">
      <c r="A44" s="6" t="s">
        <v>26</v>
      </c>
      <c r="B44" s="7" t="s">
        <v>91</v>
      </c>
      <c r="C44" s="62">
        <v>0.46</v>
      </c>
    </row>
    <row r="45" spans="1:3" ht="12.75">
      <c r="A45" s="6" t="s">
        <v>67</v>
      </c>
      <c r="B45" s="7" t="s">
        <v>10</v>
      </c>
      <c r="C45" s="62">
        <v>0.46</v>
      </c>
    </row>
    <row r="46" spans="1:3" ht="25.5">
      <c r="A46" s="6" t="s">
        <v>72</v>
      </c>
      <c r="B46" s="7" t="s">
        <v>12</v>
      </c>
      <c r="C46" s="62">
        <v>0.46</v>
      </c>
    </row>
    <row r="47" spans="1:3" ht="12.75">
      <c r="A47" s="6" t="s">
        <v>21</v>
      </c>
      <c r="B47" s="7" t="s">
        <v>1</v>
      </c>
      <c r="C47" s="62">
        <v>0.45</v>
      </c>
    </row>
    <row r="48" spans="1:3" ht="25.5">
      <c r="A48" s="6" t="s">
        <v>25</v>
      </c>
      <c r="B48" s="7" t="s">
        <v>3</v>
      </c>
      <c r="C48" s="62">
        <v>0.45</v>
      </c>
    </row>
    <row r="49" spans="1:3" ht="25.5">
      <c r="A49" s="6" t="s">
        <v>44</v>
      </c>
      <c r="B49" s="7" t="s">
        <v>5</v>
      </c>
      <c r="C49" s="62">
        <v>0.45</v>
      </c>
    </row>
    <row r="50" spans="1:3" ht="12.75">
      <c r="A50" s="6" t="s">
        <v>70</v>
      </c>
      <c r="B50" s="7" t="s">
        <v>11</v>
      </c>
      <c r="C50" s="62">
        <v>0.45</v>
      </c>
    </row>
    <row r="51" spans="1:3" ht="25.5">
      <c r="A51" s="6" t="s">
        <v>120</v>
      </c>
      <c r="B51" s="7" t="s">
        <v>119</v>
      </c>
      <c r="C51" s="62">
        <v>0.45</v>
      </c>
    </row>
    <row r="52" spans="1:3" ht="12.75">
      <c r="A52" s="6" t="s">
        <v>24</v>
      </c>
      <c r="B52" s="7" t="s">
        <v>2</v>
      </c>
      <c r="C52" s="62">
        <v>0.42</v>
      </c>
    </row>
    <row r="53" spans="1:3" ht="12.75">
      <c r="A53" s="6" t="s">
        <v>48</v>
      </c>
      <c r="B53" s="7" t="s">
        <v>106</v>
      </c>
      <c r="C53" s="62">
        <v>0.42</v>
      </c>
    </row>
    <row r="54" spans="1:3" ht="76.5">
      <c r="A54" s="6" t="s">
        <v>49</v>
      </c>
      <c r="B54" s="7" t="s">
        <v>107</v>
      </c>
      <c r="C54" s="62">
        <v>0.42</v>
      </c>
    </row>
    <row r="55" spans="1:3" ht="12.75">
      <c r="A55" s="6" t="s">
        <v>50</v>
      </c>
      <c r="B55" s="7" t="s">
        <v>108</v>
      </c>
      <c r="C55" s="62">
        <v>0.42</v>
      </c>
    </row>
    <row r="56" spans="1:3" ht="12.75">
      <c r="A56" s="6" t="s">
        <v>68</v>
      </c>
      <c r="B56" s="7" t="s">
        <v>65</v>
      </c>
      <c r="C56" s="62">
        <v>0.42</v>
      </c>
    </row>
    <row r="57" spans="1:3" ht="25.5">
      <c r="A57" s="6" t="s">
        <v>69</v>
      </c>
      <c r="B57" s="7" t="s">
        <v>109</v>
      </c>
      <c r="C57" s="62">
        <v>0.42</v>
      </c>
    </row>
    <row r="58" spans="1:3" ht="25.5">
      <c r="A58" s="6" t="s">
        <v>122</v>
      </c>
      <c r="B58" s="7" t="s">
        <v>121</v>
      </c>
      <c r="C58" s="62">
        <v>0.42</v>
      </c>
    </row>
    <row r="59" spans="1:3" ht="51">
      <c r="A59" s="6" t="s">
        <v>124</v>
      </c>
      <c r="B59" s="7" t="s">
        <v>123</v>
      </c>
      <c r="C59" s="62">
        <v>0.42</v>
      </c>
    </row>
    <row r="60" spans="1:3" ht="12.75">
      <c r="A60" s="6" t="s">
        <v>142</v>
      </c>
      <c r="B60" s="7" t="s">
        <v>141</v>
      </c>
      <c r="C60" s="62">
        <v>0.42</v>
      </c>
    </row>
    <row r="61" spans="1:3" ht="12.75">
      <c r="A61" s="6" t="s">
        <v>144</v>
      </c>
      <c r="B61" s="7" t="s">
        <v>143</v>
      </c>
      <c r="C61" s="62">
        <v>0.42</v>
      </c>
    </row>
    <row r="62" spans="1:3" ht="12.75">
      <c r="A62" s="6" t="s">
        <v>146</v>
      </c>
      <c r="B62" s="7" t="s">
        <v>145</v>
      </c>
      <c r="C62" s="62">
        <v>0.42</v>
      </c>
    </row>
    <row r="63" spans="1:3" ht="12.75">
      <c r="A63" s="6" t="s">
        <v>19</v>
      </c>
      <c r="B63" s="7" t="s">
        <v>89</v>
      </c>
      <c r="C63" s="62">
        <v>0.38</v>
      </c>
    </row>
    <row r="64" spans="1:3" ht="38.25">
      <c r="A64" s="6" t="s">
        <v>45</v>
      </c>
      <c r="B64" s="7" t="s">
        <v>6</v>
      </c>
      <c r="C64" s="62">
        <v>0.38</v>
      </c>
    </row>
    <row r="65" spans="1:3" ht="38.25">
      <c r="A65" s="6" t="s">
        <v>66</v>
      </c>
      <c r="B65" s="7" t="s">
        <v>9</v>
      </c>
      <c r="C65" s="62">
        <v>0.22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66"/>
  <sheetViews>
    <sheetView zoomScalePageLayoutView="0" workbookViewId="0" topLeftCell="A51">
      <selection activeCell="C3" sqref="C3"/>
    </sheetView>
  </sheetViews>
  <sheetFormatPr defaultColWidth="9.00390625" defaultRowHeight="12.75"/>
  <cols>
    <col min="2" max="2" width="30.875" style="50" customWidth="1"/>
  </cols>
  <sheetData>
    <row r="3" spans="1:3" ht="38.25">
      <c r="A3" s="28" t="s">
        <v>41</v>
      </c>
      <c r="B3" s="49" t="s">
        <v>187</v>
      </c>
      <c r="C3" s="12">
        <v>0.78</v>
      </c>
    </row>
    <row r="4" spans="1:3" ht="25.5">
      <c r="A4" s="28" t="s">
        <v>42</v>
      </c>
      <c r="B4" s="7" t="s">
        <v>4</v>
      </c>
      <c r="C4" s="61">
        <v>0.78</v>
      </c>
    </row>
    <row r="5" spans="1:3" ht="12.75">
      <c r="A5" s="28" t="s">
        <v>23</v>
      </c>
      <c r="B5" s="63" t="s">
        <v>185</v>
      </c>
      <c r="C5" s="12">
        <v>0.75</v>
      </c>
    </row>
    <row r="6" spans="1:3" ht="25.5">
      <c r="A6" s="28" t="s">
        <v>34</v>
      </c>
      <c r="B6" s="7" t="s">
        <v>98</v>
      </c>
      <c r="C6" s="61">
        <v>0.75</v>
      </c>
    </row>
    <row r="7" spans="1:3" ht="25.5">
      <c r="A7" s="28" t="s">
        <v>46</v>
      </c>
      <c r="B7" s="65" t="s">
        <v>63</v>
      </c>
      <c r="C7" s="61">
        <v>0.75</v>
      </c>
    </row>
    <row r="8" spans="1:3" ht="12.75">
      <c r="A8" s="28" t="s">
        <v>140</v>
      </c>
      <c r="B8" s="7" t="s">
        <v>139</v>
      </c>
      <c r="C8" s="61">
        <v>0.72</v>
      </c>
    </row>
    <row r="9" spans="1:3" ht="25.5">
      <c r="A9" s="28" t="s">
        <v>118</v>
      </c>
      <c r="B9" s="63" t="s">
        <v>117</v>
      </c>
      <c r="C9" s="12">
        <v>0.69</v>
      </c>
    </row>
    <row r="10" spans="1:3" ht="25.5">
      <c r="A10" s="28" t="s">
        <v>138</v>
      </c>
      <c r="B10" s="7" t="s">
        <v>137</v>
      </c>
      <c r="C10" s="12">
        <v>0.68</v>
      </c>
    </row>
    <row r="11" spans="1:3" ht="12.75">
      <c r="A11" s="28" t="s">
        <v>22</v>
      </c>
      <c r="B11" s="7" t="s">
        <v>90</v>
      </c>
      <c r="C11" s="12">
        <v>0.66</v>
      </c>
    </row>
    <row r="12" spans="1:3" ht="25.5">
      <c r="A12" s="28" t="s">
        <v>32</v>
      </c>
      <c r="B12" s="7" t="s">
        <v>96</v>
      </c>
      <c r="C12" s="12">
        <v>0.66</v>
      </c>
    </row>
    <row r="13" spans="1:3" ht="12.75">
      <c r="A13" s="28" t="s">
        <v>47</v>
      </c>
      <c r="B13" s="7" t="s">
        <v>7</v>
      </c>
      <c r="C13" s="12">
        <v>0.66</v>
      </c>
    </row>
    <row r="14" spans="1:3" ht="12.75">
      <c r="A14" s="28" t="s">
        <v>84</v>
      </c>
      <c r="B14" s="7" t="s">
        <v>110</v>
      </c>
      <c r="C14" s="12">
        <v>0.65</v>
      </c>
    </row>
    <row r="15" spans="1:3" ht="12.75">
      <c r="A15" s="28" t="s">
        <v>112</v>
      </c>
      <c r="B15" s="7" t="s">
        <v>111</v>
      </c>
      <c r="C15" s="12">
        <v>0.65</v>
      </c>
    </row>
    <row r="16" spans="1:3" ht="25.5">
      <c r="A16" s="28" t="s">
        <v>18</v>
      </c>
      <c r="B16" s="7" t="s">
        <v>88</v>
      </c>
      <c r="C16" s="12">
        <v>0.64</v>
      </c>
    </row>
    <row r="17" spans="1:3" ht="12.75">
      <c r="A17" s="28" t="s">
        <v>27</v>
      </c>
      <c r="B17" s="7" t="s">
        <v>92</v>
      </c>
      <c r="C17" s="12">
        <v>0.64</v>
      </c>
    </row>
    <row r="18" spans="1:3" ht="25.5">
      <c r="A18" s="28" t="s">
        <v>28</v>
      </c>
      <c r="B18" s="7" t="s">
        <v>93</v>
      </c>
      <c r="C18" s="12">
        <v>0.64</v>
      </c>
    </row>
    <row r="19" spans="1:3" ht="12.75">
      <c r="A19" s="28" t="s">
        <v>33</v>
      </c>
      <c r="B19" s="7" t="s">
        <v>97</v>
      </c>
      <c r="C19" s="12">
        <v>0.64</v>
      </c>
    </row>
    <row r="20" spans="1:3" ht="25.5">
      <c r="A20" s="28" t="s">
        <v>36</v>
      </c>
      <c r="B20" s="7" t="s">
        <v>100</v>
      </c>
      <c r="C20" s="12">
        <v>0.64</v>
      </c>
    </row>
    <row r="21" spans="1:3" ht="12.75">
      <c r="A21" s="28" t="s">
        <v>38</v>
      </c>
      <c r="B21" s="7" t="s">
        <v>102</v>
      </c>
      <c r="C21" s="12">
        <v>0.64</v>
      </c>
    </row>
    <row r="22" spans="1:3" ht="25.5">
      <c r="A22" s="28" t="s">
        <v>40</v>
      </c>
      <c r="B22" s="7" t="s">
        <v>104</v>
      </c>
      <c r="C22" s="12">
        <v>0.64</v>
      </c>
    </row>
    <row r="23" spans="1:3" ht="25.5">
      <c r="A23" s="28" t="s">
        <v>43</v>
      </c>
      <c r="B23" s="7" t="s">
        <v>105</v>
      </c>
      <c r="C23" s="12">
        <v>0.64</v>
      </c>
    </row>
    <row r="24" spans="1:3" ht="38.25">
      <c r="A24" s="28" t="s">
        <v>114</v>
      </c>
      <c r="B24" s="7" t="s">
        <v>113</v>
      </c>
      <c r="C24" s="12">
        <v>0.64</v>
      </c>
    </row>
    <row r="25" spans="1:3" ht="25.5">
      <c r="A25" s="28" t="s">
        <v>51</v>
      </c>
      <c r="B25" s="7" t="s">
        <v>8</v>
      </c>
      <c r="C25" s="12">
        <v>0.63</v>
      </c>
    </row>
    <row r="26" spans="1:3" ht="12.75">
      <c r="A26" s="28" t="s">
        <v>136</v>
      </c>
      <c r="B26" s="7" t="s">
        <v>135</v>
      </c>
      <c r="C26" s="12">
        <v>0.63</v>
      </c>
    </row>
    <row r="27" spans="1:3" ht="51">
      <c r="A27" s="28" t="s">
        <v>15</v>
      </c>
      <c r="B27" s="7" t="s">
        <v>85</v>
      </c>
      <c r="C27" s="12">
        <v>0.61</v>
      </c>
    </row>
    <row r="28" spans="1:3" ht="25.5">
      <c r="A28" s="28" t="s">
        <v>37</v>
      </c>
      <c r="B28" s="7" t="s">
        <v>101</v>
      </c>
      <c r="C28" s="12">
        <v>0.61</v>
      </c>
    </row>
    <row r="29" spans="1:3" ht="12.75">
      <c r="A29" s="28" t="s">
        <v>128</v>
      </c>
      <c r="B29" s="7" t="s">
        <v>127</v>
      </c>
      <c r="C29" s="12">
        <v>0.61</v>
      </c>
    </row>
    <row r="30" spans="1:3" ht="12.75">
      <c r="A30" s="28" t="s">
        <v>132</v>
      </c>
      <c r="B30" s="7" t="s">
        <v>131</v>
      </c>
      <c r="C30" s="12">
        <v>0.6</v>
      </c>
    </row>
    <row r="31" spans="1:3" ht="12.75">
      <c r="A31" s="28" t="s">
        <v>116</v>
      </c>
      <c r="B31" s="7" t="s">
        <v>115</v>
      </c>
      <c r="C31" s="12">
        <v>0.58</v>
      </c>
    </row>
    <row r="32" spans="1:3" ht="25.5">
      <c r="A32" s="28" t="s">
        <v>35</v>
      </c>
      <c r="B32" s="7" t="s">
        <v>99</v>
      </c>
      <c r="C32" s="12">
        <v>0.57</v>
      </c>
    </row>
    <row r="33" spans="1:3" ht="12.75">
      <c r="A33" s="28" t="s">
        <v>134</v>
      </c>
      <c r="B33" s="7" t="s">
        <v>133</v>
      </c>
      <c r="C33" s="12">
        <v>0.57</v>
      </c>
    </row>
    <row r="34" spans="1:3" ht="25.5">
      <c r="A34" s="28" t="s">
        <v>16</v>
      </c>
      <c r="B34" s="7" t="s">
        <v>86</v>
      </c>
      <c r="C34" s="12">
        <v>0.55</v>
      </c>
    </row>
    <row r="35" spans="1:3" ht="12.75">
      <c r="A35" s="28" t="s">
        <v>20</v>
      </c>
      <c r="B35" s="7" t="s">
        <v>0</v>
      </c>
      <c r="C35" s="12">
        <v>0.55</v>
      </c>
    </row>
    <row r="36" spans="1:3" ht="25.5">
      <c r="A36" s="28" t="s">
        <v>29</v>
      </c>
      <c r="B36" s="7" t="s">
        <v>94</v>
      </c>
      <c r="C36" s="12">
        <v>0.55</v>
      </c>
    </row>
    <row r="37" spans="1:3" ht="25.5">
      <c r="A37" s="28" t="s">
        <v>30</v>
      </c>
      <c r="B37" s="7" t="s">
        <v>95</v>
      </c>
      <c r="C37" s="12">
        <v>0.55</v>
      </c>
    </row>
    <row r="38" spans="1:3" ht="25.5">
      <c r="A38" s="28" t="s">
        <v>31</v>
      </c>
      <c r="B38" s="7" t="s">
        <v>13</v>
      </c>
      <c r="C38" s="12">
        <v>0.55</v>
      </c>
    </row>
    <row r="39" spans="1:3" ht="25.5">
      <c r="A39" s="28" t="s">
        <v>126</v>
      </c>
      <c r="B39" s="7" t="s">
        <v>125</v>
      </c>
      <c r="C39" s="12">
        <v>0.55</v>
      </c>
    </row>
    <row r="40" spans="1:3" ht="12.75">
      <c r="A40" s="28" t="s">
        <v>17</v>
      </c>
      <c r="B40" s="7" t="s">
        <v>87</v>
      </c>
      <c r="C40" s="12">
        <v>0.52</v>
      </c>
    </row>
    <row r="41" spans="1:3" ht="25.5">
      <c r="A41" s="28" t="s">
        <v>52</v>
      </c>
      <c r="B41" s="7" t="s">
        <v>64</v>
      </c>
      <c r="C41" s="12">
        <v>0.52</v>
      </c>
    </row>
    <row r="42" spans="1:3" ht="12.75">
      <c r="A42" s="28" t="s">
        <v>130</v>
      </c>
      <c r="B42" s="7" t="s">
        <v>129</v>
      </c>
      <c r="C42" s="12">
        <v>0.52</v>
      </c>
    </row>
    <row r="43" spans="1:3" ht="25.5">
      <c r="A43" s="28" t="s">
        <v>186</v>
      </c>
      <c r="B43" s="7" t="s">
        <v>71</v>
      </c>
      <c r="C43" s="12">
        <v>0.52</v>
      </c>
    </row>
    <row r="44" spans="1:3" ht="12.75">
      <c r="A44" s="28" t="s">
        <v>39</v>
      </c>
      <c r="B44" s="7" t="s">
        <v>103</v>
      </c>
      <c r="C44" s="12">
        <v>0.47</v>
      </c>
    </row>
    <row r="45" spans="1:3" ht="12.75">
      <c r="A45" s="28" t="s">
        <v>26</v>
      </c>
      <c r="B45" s="7" t="s">
        <v>91</v>
      </c>
      <c r="C45" s="12">
        <v>0.46</v>
      </c>
    </row>
    <row r="46" spans="1:3" ht="12.75">
      <c r="A46" s="28" t="s">
        <v>67</v>
      </c>
      <c r="B46" s="7" t="s">
        <v>10</v>
      </c>
      <c r="C46" s="12">
        <v>0.46</v>
      </c>
    </row>
    <row r="47" spans="1:3" ht="25.5">
      <c r="A47" s="28" t="s">
        <v>72</v>
      </c>
      <c r="B47" s="7" t="s">
        <v>12</v>
      </c>
      <c r="C47" s="12">
        <v>0.46</v>
      </c>
    </row>
    <row r="48" spans="1:3" ht="12.75">
      <c r="A48" s="28" t="s">
        <v>21</v>
      </c>
      <c r="B48" s="7" t="s">
        <v>1</v>
      </c>
      <c r="C48" s="12">
        <v>0.45</v>
      </c>
    </row>
    <row r="49" spans="1:3" ht="25.5">
      <c r="A49" s="28" t="s">
        <v>25</v>
      </c>
      <c r="B49" s="7" t="s">
        <v>3</v>
      </c>
      <c r="C49" s="12">
        <v>0.45</v>
      </c>
    </row>
    <row r="50" spans="1:3" ht="25.5">
      <c r="A50" s="28" t="s">
        <v>44</v>
      </c>
      <c r="B50" s="7" t="s">
        <v>5</v>
      </c>
      <c r="C50" s="12">
        <v>0.45</v>
      </c>
    </row>
    <row r="51" spans="1:3" ht="12.75">
      <c r="A51" s="28" t="s">
        <v>70</v>
      </c>
      <c r="B51" s="7" t="s">
        <v>11</v>
      </c>
      <c r="C51" s="12">
        <v>0.45</v>
      </c>
    </row>
    <row r="52" spans="1:3" ht="12.75">
      <c r="A52" s="28" t="s">
        <v>120</v>
      </c>
      <c r="B52" s="7" t="s">
        <v>119</v>
      </c>
      <c r="C52" s="12">
        <v>0.45</v>
      </c>
    </row>
    <row r="53" spans="1:3" ht="12.75">
      <c r="A53" s="28" t="s">
        <v>24</v>
      </c>
      <c r="B53" s="7" t="s">
        <v>2</v>
      </c>
      <c r="C53" s="12">
        <v>0.42</v>
      </c>
    </row>
    <row r="54" spans="1:3" ht="12.75">
      <c r="A54" s="28" t="s">
        <v>48</v>
      </c>
      <c r="B54" s="7" t="s">
        <v>106</v>
      </c>
      <c r="C54" s="12">
        <v>0.42</v>
      </c>
    </row>
    <row r="55" spans="1:3" ht="76.5">
      <c r="A55" s="28" t="s">
        <v>49</v>
      </c>
      <c r="B55" s="7" t="s">
        <v>107</v>
      </c>
      <c r="C55" s="12">
        <v>0.42</v>
      </c>
    </row>
    <row r="56" spans="1:3" ht="12.75">
      <c r="A56" s="28" t="s">
        <v>50</v>
      </c>
      <c r="B56" s="7" t="s">
        <v>108</v>
      </c>
      <c r="C56" s="12">
        <v>0.42</v>
      </c>
    </row>
    <row r="57" spans="1:3" ht="12.75">
      <c r="A57" s="28" t="s">
        <v>68</v>
      </c>
      <c r="B57" s="7" t="s">
        <v>65</v>
      </c>
      <c r="C57" s="12">
        <v>0.42</v>
      </c>
    </row>
    <row r="58" spans="1:3" ht="25.5">
      <c r="A58" s="28" t="s">
        <v>69</v>
      </c>
      <c r="B58" s="7" t="s">
        <v>109</v>
      </c>
      <c r="C58" s="12">
        <v>0.42</v>
      </c>
    </row>
    <row r="59" spans="1:3" ht="25.5">
      <c r="A59" s="28" t="s">
        <v>122</v>
      </c>
      <c r="B59" s="7" t="s">
        <v>121</v>
      </c>
      <c r="C59" s="12">
        <v>0.42</v>
      </c>
    </row>
    <row r="60" spans="1:3" ht="38.25">
      <c r="A60" s="28" t="s">
        <v>124</v>
      </c>
      <c r="B60" s="7" t="s">
        <v>123</v>
      </c>
      <c r="C60" s="12">
        <v>0.42</v>
      </c>
    </row>
    <row r="61" spans="1:3" ht="12.75">
      <c r="A61" s="28" t="s">
        <v>142</v>
      </c>
      <c r="B61" s="7" t="s">
        <v>141</v>
      </c>
      <c r="C61" s="12">
        <v>0.42</v>
      </c>
    </row>
    <row r="62" spans="1:3" ht="12.75">
      <c r="A62" s="28" t="s">
        <v>144</v>
      </c>
      <c r="B62" s="7" t="s">
        <v>143</v>
      </c>
      <c r="C62" s="12">
        <v>0.42</v>
      </c>
    </row>
    <row r="63" spans="1:3" ht="12.75">
      <c r="A63" s="28" t="s">
        <v>146</v>
      </c>
      <c r="B63" s="7" t="s">
        <v>145</v>
      </c>
      <c r="C63" s="12">
        <v>0.42</v>
      </c>
    </row>
    <row r="64" spans="1:3" ht="12.75">
      <c r="A64" s="28" t="s">
        <v>19</v>
      </c>
      <c r="B64" s="7" t="s">
        <v>89</v>
      </c>
      <c r="C64" s="12">
        <v>0.38</v>
      </c>
    </row>
    <row r="65" spans="1:3" ht="38.25">
      <c r="A65" s="28" t="s">
        <v>45</v>
      </c>
      <c r="B65" s="7" t="s">
        <v>6</v>
      </c>
      <c r="C65" s="12">
        <v>0.38</v>
      </c>
    </row>
    <row r="66" spans="1:3" ht="38.25">
      <c r="A66" s="28" t="s">
        <v>66</v>
      </c>
      <c r="B66" s="7" t="s">
        <v>9</v>
      </c>
      <c r="C66" s="12">
        <v>0.22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zoomScalePageLayoutView="0" workbookViewId="0" topLeftCell="A3">
      <selection activeCell="C9" sqref="C9:C66"/>
    </sheetView>
  </sheetViews>
  <sheetFormatPr defaultColWidth="9.00390625" defaultRowHeight="12.75"/>
  <cols>
    <col min="3" max="3" width="31.25390625" style="50" customWidth="1"/>
    <col min="6" max="6" width="46.25390625" style="50" customWidth="1"/>
    <col min="7" max="7" width="9.00390625" style="50" customWidth="1"/>
  </cols>
  <sheetData>
    <row r="1" spans="8:14" ht="12.75"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</row>
    <row r="2" spans="7:14" ht="84">
      <c r="G2" t="s">
        <v>223</v>
      </c>
      <c r="H2" s="78" t="s">
        <v>187</v>
      </c>
      <c r="I2" s="78" t="s">
        <v>4</v>
      </c>
      <c r="J2" s="78" t="s">
        <v>185</v>
      </c>
      <c r="K2" s="78" t="s">
        <v>98</v>
      </c>
      <c r="L2" s="78" t="s">
        <v>221</v>
      </c>
      <c r="M2" s="78" t="s">
        <v>117</v>
      </c>
      <c r="N2" s="78" t="s">
        <v>222</v>
      </c>
    </row>
    <row r="3" spans="2:14" ht="33.75">
      <c r="B3" s="73" t="s">
        <v>41</v>
      </c>
      <c r="C3" s="75" t="s">
        <v>187</v>
      </c>
      <c r="D3" s="66">
        <v>0.78</v>
      </c>
      <c r="F3" s="79" t="s">
        <v>203</v>
      </c>
      <c r="G3" s="79">
        <v>2</v>
      </c>
      <c r="H3" s="77"/>
      <c r="I3" s="81"/>
      <c r="J3" s="80"/>
      <c r="K3" s="80"/>
      <c r="L3" s="80"/>
      <c r="M3" s="81"/>
      <c r="N3" s="80"/>
    </row>
    <row r="4" spans="2:14" ht="22.5">
      <c r="B4" s="73" t="s">
        <v>42</v>
      </c>
      <c r="C4" s="74" t="s">
        <v>4</v>
      </c>
      <c r="D4" s="66">
        <v>0.78</v>
      </c>
      <c r="F4" s="79" t="s">
        <v>204</v>
      </c>
      <c r="G4" s="79">
        <v>2</v>
      </c>
      <c r="H4" s="82"/>
      <c r="I4" s="80"/>
      <c r="J4" s="80"/>
      <c r="K4" s="80"/>
      <c r="L4" s="80"/>
      <c r="M4" s="80"/>
      <c r="N4" s="81"/>
    </row>
    <row r="5" spans="2:14" ht="25.5">
      <c r="B5" s="73" t="s">
        <v>23</v>
      </c>
      <c r="C5" s="75" t="s">
        <v>185</v>
      </c>
      <c r="D5" s="66">
        <v>0.75</v>
      </c>
      <c r="F5" s="79" t="s">
        <v>205</v>
      </c>
      <c r="G5" s="79">
        <v>2</v>
      </c>
      <c r="H5" s="82"/>
      <c r="I5" s="81"/>
      <c r="J5" s="80"/>
      <c r="K5" s="80"/>
      <c r="L5" s="80"/>
      <c r="M5" s="80"/>
      <c r="N5" s="83"/>
    </row>
    <row r="6" spans="2:14" ht="12.75">
      <c r="B6" s="73" t="s">
        <v>34</v>
      </c>
      <c r="C6" s="74" t="s">
        <v>98</v>
      </c>
      <c r="D6" s="66">
        <v>0.75</v>
      </c>
      <c r="F6" s="79" t="s">
        <v>206</v>
      </c>
      <c r="G6" s="79">
        <v>1</v>
      </c>
      <c r="H6" s="82"/>
      <c r="I6" s="80"/>
      <c r="J6" s="80"/>
      <c r="K6" s="80"/>
      <c r="L6" s="80"/>
      <c r="M6" s="80"/>
      <c r="N6" s="80"/>
    </row>
    <row r="7" spans="2:14" ht="22.5">
      <c r="B7" s="73" t="s">
        <v>46</v>
      </c>
      <c r="C7" s="76" t="s">
        <v>63</v>
      </c>
      <c r="D7" s="66">
        <v>0.75</v>
      </c>
      <c r="F7" s="79" t="s">
        <v>207</v>
      </c>
      <c r="G7" s="79">
        <v>2</v>
      </c>
      <c r="H7" s="82"/>
      <c r="I7" s="80"/>
      <c r="J7" s="80"/>
      <c r="K7" s="80"/>
      <c r="L7" s="80"/>
      <c r="M7" s="80"/>
      <c r="N7" s="81"/>
    </row>
    <row r="8" spans="2:14" ht="22.5">
      <c r="B8" s="73" t="s">
        <v>118</v>
      </c>
      <c r="C8" s="75" t="s">
        <v>117</v>
      </c>
      <c r="D8" s="66">
        <v>0.69</v>
      </c>
      <c r="F8" s="79" t="s">
        <v>208</v>
      </c>
      <c r="G8" s="79">
        <v>2</v>
      </c>
      <c r="H8" s="82"/>
      <c r="I8" s="80"/>
      <c r="J8" s="80"/>
      <c r="K8" s="80"/>
      <c r="L8" s="80"/>
      <c r="M8" s="80"/>
      <c r="N8" s="81"/>
    </row>
    <row r="9" spans="2:14" ht="25.5">
      <c r="B9" s="73" t="s">
        <v>138</v>
      </c>
      <c r="C9" s="74" t="s">
        <v>137</v>
      </c>
      <c r="D9" s="66">
        <v>0.68</v>
      </c>
      <c r="F9" s="79" t="s">
        <v>209</v>
      </c>
      <c r="G9" s="79">
        <v>2</v>
      </c>
      <c r="H9" s="82"/>
      <c r="I9" s="80"/>
      <c r="J9" s="80"/>
      <c r="K9" s="80"/>
      <c r="L9" s="80"/>
      <c r="M9" s="80"/>
      <c r="N9" s="81"/>
    </row>
    <row r="10" spans="2:14" ht="25.5">
      <c r="B10" s="73" t="s">
        <v>22</v>
      </c>
      <c r="C10" s="74" t="s">
        <v>90</v>
      </c>
      <c r="D10" s="66">
        <v>0.66</v>
      </c>
      <c r="F10" s="79" t="s">
        <v>210</v>
      </c>
      <c r="G10" s="79">
        <v>2</v>
      </c>
      <c r="H10" s="81"/>
      <c r="I10" s="81"/>
      <c r="J10" s="80"/>
      <c r="K10" s="80"/>
      <c r="L10" s="80"/>
      <c r="M10" s="80"/>
      <c r="N10" s="83"/>
    </row>
    <row r="11" spans="2:14" ht="22.5">
      <c r="B11" s="73" t="s">
        <v>32</v>
      </c>
      <c r="C11" s="74" t="s">
        <v>96</v>
      </c>
      <c r="D11" s="66">
        <v>0.66</v>
      </c>
      <c r="F11" s="79" t="s">
        <v>211</v>
      </c>
      <c r="G11" s="79">
        <v>1</v>
      </c>
      <c r="H11" s="81"/>
      <c r="I11" s="80"/>
      <c r="J11" s="80"/>
      <c r="K11" s="80"/>
      <c r="L11" s="80"/>
      <c r="M11" s="80"/>
      <c r="N11" s="80"/>
    </row>
    <row r="12" spans="2:14" ht="25.5">
      <c r="B12" s="73" t="s">
        <v>47</v>
      </c>
      <c r="C12" s="74" t="s">
        <v>7</v>
      </c>
      <c r="D12" s="66">
        <v>0.66</v>
      </c>
      <c r="F12" s="79" t="s">
        <v>212</v>
      </c>
      <c r="G12" s="79">
        <v>2</v>
      </c>
      <c r="H12" s="81"/>
      <c r="I12" s="80"/>
      <c r="J12" s="80"/>
      <c r="K12" s="80"/>
      <c r="L12" s="80"/>
      <c r="M12" s="80"/>
      <c r="N12" s="81"/>
    </row>
    <row r="13" spans="2:14" ht="12.75">
      <c r="B13" s="73" t="s">
        <v>84</v>
      </c>
      <c r="C13" s="74" t="s">
        <v>110</v>
      </c>
      <c r="D13" s="66">
        <v>0.65</v>
      </c>
      <c r="F13" s="79" t="s">
        <v>213</v>
      </c>
      <c r="G13" s="79">
        <v>2</v>
      </c>
      <c r="H13" s="80"/>
      <c r="I13" s="80"/>
      <c r="J13" s="81"/>
      <c r="K13" s="81"/>
      <c r="L13" s="80"/>
      <c r="M13" s="80"/>
      <c r="N13" s="80"/>
    </row>
    <row r="14" spans="2:14" ht="12.75">
      <c r="B14" s="73" t="s">
        <v>112</v>
      </c>
      <c r="C14" s="74" t="s">
        <v>111</v>
      </c>
      <c r="D14" s="66">
        <v>0.65</v>
      </c>
      <c r="F14" s="79" t="s">
        <v>214</v>
      </c>
      <c r="G14" s="79">
        <v>1</v>
      </c>
      <c r="H14" s="80"/>
      <c r="I14" s="80"/>
      <c r="J14" s="81"/>
      <c r="K14" s="80"/>
      <c r="L14" s="80"/>
      <c r="M14" s="80"/>
      <c r="N14" s="80"/>
    </row>
    <row r="15" spans="2:14" ht="22.5">
      <c r="B15" s="73" t="s">
        <v>18</v>
      </c>
      <c r="C15" s="74" t="s">
        <v>88</v>
      </c>
      <c r="D15" s="66">
        <v>0.64</v>
      </c>
      <c r="F15" s="79" t="s">
        <v>215</v>
      </c>
      <c r="G15" s="79">
        <v>1</v>
      </c>
      <c r="H15" s="80"/>
      <c r="I15" s="80"/>
      <c r="J15" s="80"/>
      <c r="K15" s="80"/>
      <c r="L15" s="81"/>
      <c r="M15" s="80"/>
      <c r="N15" s="80"/>
    </row>
    <row r="16" spans="2:14" ht="12.75">
      <c r="B16" s="73" t="s">
        <v>27</v>
      </c>
      <c r="C16" s="74" t="s">
        <v>92</v>
      </c>
      <c r="D16" s="66">
        <v>0.64</v>
      </c>
      <c r="F16" s="79" t="s">
        <v>216</v>
      </c>
      <c r="G16" s="79">
        <v>1</v>
      </c>
      <c r="H16" s="81"/>
      <c r="I16" s="80"/>
      <c r="J16" s="80"/>
      <c r="K16" s="80"/>
      <c r="L16" s="80"/>
      <c r="M16" s="80"/>
      <c r="N16" s="81"/>
    </row>
    <row r="17" spans="2:14" ht="12.75">
      <c r="B17" s="73" t="s">
        <v>28</v>
      </c>
      <c r="C17" s="74" t="s">
        <v>93</v>
      </c>
      <c r="D17" s="66">
        <v>0.64</v>
      </c>
      <c r="F17" s="79" t="s">
        <v>217</v>
      </c>
      <c r="G17" s="79">
        <v>1</v>
      </c>
      <c r="H17" s="80"/>
      <c r="I17" s="80"/>
      <c r="J17" s="80"/>
      <c r="K17" s="81"/>
      <c r="L17" s="80"/>
      <c r="M17" s="80"/>
      <c r="N17" s="80"/>
    </row>
    <row r="18" spans="2:14" ht="12.75">
      <c r="B18" s="73" t="s">
        <v>33</v>
      </c>
      <c r="C18" s="74" t="s">
        <v>97</v>
      </c>
      <c r="D18" s="66">
        <v>0.64</v>
      </c>
      <c r="F18" s="79" t="s">
        <v>218</v>
      </c>
      <c r="G18" s="79">
        <v>1</v>
      </c>
      <c r="H18" s="80"/>
      <c r="I18" s="80"/>
      <c r="J18" s="80"/>
      <c r="K18" s="81"/>
      <c r="L18" s="80"/>
      <c r="M18" s="80"/>
      <c r="N18" s="80"/>
    </row>
    <row r="19" spans="2:14" ht="25.5">
      <c r="B19" s="73" t="s">
        <v>36</v>
      </c>
      <c r="C19" s="74" t="s">
        <v>100</v>
      </c>
      <c r="D19" s="66">
        <v>0.64</v>
      </c>
      <c r="F19" s="79" t="s">
        <v>219</v>
      </c>
      <c r="G19" s="79">
        <v>1</v>
      </c>
      <c r="H19" s="80"/>
      <c r="I19" s="80"/>
      <c r="J19" s="81"/>
      <c r="K19" s="80"/>
      <c r="L19" s="80"/>
      <c r="M19" s="80"/>
      <c r="N19" s="80"/>
    </row>
    <row r="20" spans="2:14" ht="12.75">
      <c r="B20" s="73" t="s">
        <v>38</v>
      </c>
      <c r="C20" s="74" t="s">
        <v>102</v>
      </c>
      <c r="D20" s="66">
        <v>0.64</v>
      </c>
      <c r="F20" s="79" t="s">
        <v>220</v>
      </c>
      <c r="G20" s="79">
        <v>2</v>
      </c>
      <c r="H20" s="81"/>
      <c r="I20" s="80"/>
      <c r="J20" s="80"/>
      <c r="K20" s="80"/>
      <c r="L20" s="81"/>
      <c r="M20" s="80"/>
      <c r="N20" s="80"/>
    </row>
    <row r="21" spans="2:4" ht="22.5">
      <c r="B21" s="73" t="s">
        <v>40</v>
      </c>
      <c r="C21" s="74" t="s">
        <v>104</v>
      </c>
      <c r="D21" s="66">
        <v>0.64</v>
      </c>
    </row>
    <row r="22" spans="2:4" ht="22.5">
      <c r="B22" s="73" t="s">
        <v>43</v>
      </c>
      <c r="C22" s="74" t="s">
        <v>105</v>
      </c>
      <c r="D22" s="66">
        <v>0.64</v>
      </c>
    </row>
    <row r="23" spans="2:4" ht="22.5">
      <c r="B23" s="73" t="s">
        <v>114</v>
      </c>
      <c r="C23" s="74" t="s">
        <v>113</v>
      </c>
      <c r="D23" s="66">
        <v>0.64</v>
      </c>
    </row>
    <row r="24" spans="2:4" ht="12.75">
      <c r="B24" s="71" t="s">
        <v>51</v>
      </c>
      <c r="C24" s="72" t="s">
        <v>8</v>
      </c>
      <c r="D24" s="67">
        <v>0.63</v>
      </c>
    </row>
    <row r="25" spans="2:4" ht="12.75">
      <c r="B25" s="71" t="s">
        <v>136</v>
      </c>
      <c r="C25" s="72" t="s">
        <v>135</v>
      </c>
      <c r="D25" s="67">
        <v>0.63</v>
      </c>
    </row>
    <row r="26" spans="2:4" ht="33.75">
      <c r="B26" s="71" t="s">
        <v>15</v>
      </c>
      <c r="C26" s="72" t="s">
        <v>85</v>
      </c>
      <c r="D26" s="67">
        <v>0.61</v>
      </c>
    </row>
    <row r="27" spans="2:4" ht="12.75">
      <c r="B27" s="71" t="s">
        <v>37</v>
      </c>
      <c r="C27" s="72" t="s">
        <v>101</v>
      </c>
      <c r="D27" s="67">
        <v>0.61</v>
      </c>
    </row>
    <row r="28" spans="2:4" ht="12.75">
      <c r="B28" s="71" t="s">
        <v>128</v>
      </c>
      <c r="C28" s="72" t="s">
        <v>127</v>
      </c>
      <c r="D28" s="67">
        <v>0.61</v>
      </c>
    </row>
    <row r="29" spans="2:4" ht="12.75">
      <c r="B29" s="71" t="s">
        <v>132</v>
      </c>
      <c r="C29" s="72" t="s">
        <v>131</v>
      </c>
      <c r="D29" s="67">
        <v>0.6</v>
      </c>
    </row>
    <row r="30" spans="2:4" ht="12.75">
      <c r="B30" s="71" t="s">
        <v>116</v>
      </c>
      <c r="C30" s="72" t="s">
        <v>115</v>
      </c>
      <c r="D30" s="67">
        <v>0.58</v>
      </c>
    </row>
    <row r="31" spans="2:4" ht="12.75">
      <c r="B31" s="71" t="s">
        <v>140</v>
      </c>
      <c r="C31" s="72" t="s">
        <v>139</v>
      </c>
      <c r="D31" s="67">
        <v>0.58</v>
      </c>
    </row>
    <row r="32" spans="2:4" ht="12.75">
      <c r="B32" s="71" t="s">
        <v>35</v>
      </c>
      <c r="C32" s="72" t="s">
        <v>99</v>
      </c>
      <c r="D32" s="67">
        <v>0.57</v>
      </c>
    </row>
    <row r="33" spans="2:4" ht="12.75">
      <c r="B33" s="71" t="s">
        <v>134</v>
      </c>
      <c r="C33" s="72" t="s">
        <v>133</v>
      </c>
      <c r="D33" s="67">
        <v>0.57</v>
      </c>
    </row>
    <row r="34" spans="2:4" ht="22.5">
      <c r="B34" s="71" t="s">
        <v>16</v>
      </c>
      <c r="C34" s="72" t="s">
        <v>86</v>
      </c>
      <c r="D34" s="67">
        <v>0.55</v>
      </c>
    </row>
    <row r="35" spans="2:4" ht="12.75">
      <c r="B35" s="71" t="s">
        <v>20</v>
      </c>
      <c r="C35" s="72" t="s">
        <v>0</v>
      </c>
      <c r="D35" s="67">
        <v>0.55</v>
      </c>
    </row>
    <row r="36" spans="2:4" ht="22.5">
      <c r="B36" s="71" t="s">
        <v>29</v>
      </c>
      <c r="C36" s="72" t="s">
        <v>94</v>
      </c>
      <c r="D36" s="67">
        <v>0.55</v>
      </c>
    </row>
    <row r="37" spans="2:4" ht="22.5">
      <c r="B37" s="71" t="s">
        <v>30</v>
      </c>
      <c r="C37" s="72" t="s">
        <v>95</v>
      </c>
      <c r="D37" s="67">
        <v>0.55</v>
      </c>
    </row>
    <row r="38" spans="2:4" ht="22.5">
      <c r="B38" s="71" t="s">
        <v>31</v>
      </c>
      <c r="C38" s="72" t="s">
        <v>13</v>
      </c>
      <c r="D38" s="67">
        <v>0.55</v>
      </c>
    </row>
    <row r="39" spans="2:4" ht="12.75">
      <c r="B39" s="71" t="s">
        <v>126</v>
      </c>
      <c r="C39" s="72" t="s">
        <v>125</v>
      </c>
      <c r="D39" s="67">
        <v>0.55</v>
      </c>
    </row>
    <row r="40" spans="2:4" ht="12.75">
      <c r="B40" s="71" t="s">
        <v>17</v>
      </c>
      <c r="C40" s="72" t="s">
        <v>87</v>
      </c>
      <c r="D40" s="67">
        <v>0.52</v>
      </c>
    </row>
    <row r="41" spans="2:4" ht="22.5">
      <c r="B41" s="71" t="s">
        <v>52</v>
      </c>
      <c r="C41" s="72" t="s">
        <v>64</v>
      </c>
      <c r="D41" s="67">
        <v>0.52</v>
      </c>
    </row>
    <row r="42" spans="2:4" ht="12.75">
      <c r="B42" s="71" t="s">
        <v>130</v>
      </c>
      <c r="C42" s="72" t="s">
        <v>129</v>
      </c>
      <c r="D42" s="67">
        <v>0.52</v>
      </c>
    </row>
    <row r="43" spans="2:4" ht="12.75">
      <c r="B43" s="71" t="s">
        <v>186</v>
      </c>
      <c r="C43" s="72" t="s">
        <v>71</v>
      </c>
      <c r="D43" s="67">
        <v>0.52</v>
      </c>
    </row>
    <row r="44" spans="2:4" ht="12.75">
      <c r="B44" s="70" t="s">
        <v>39</v>
      </c>
      <c r="C44" s="69" t="s">
        <v>103</v>
      </c>
      <c r="D44" s="68">
        <v>0.47</v>
      </c>
    </row>
    <row r="45" spans="2:4" ht="12.75">
      <c r="B45" s="70" t="s">
        <v>26</v>
      </c>
      <c r="C45" s="69" t="s">
        <v>91</v>
      </c>
      <c r="D45" s="68">
        <v>0.46</v>
      </c>
    </row>
    <row r="46" spans="2:4" ht="12.75">
      <c r="B46" s="70" t="s">
        <v>67</v>
      </c>
      <c r="C46" s="69" t="s">
        <v>10</v>
      </c>
      <c r="D46" s="68">
        <v>0.46</v>
      </c>
    </row>
    <row r="47" spans="2:4" ht="22.5">
      <c r="B47" s="70" t="s">
        <v>72</v>
      </c>
      <c r="C47" s="69" t="s">
        <v>12</v>
      </c>
      <c r="D47" s="68">
        <v>0.46</v>
      </c>
    </row>
    <row r="48" spans="2:4" ht="12.75">
      <c r="B48" s="70" t="s">
        <v>21</v>
      </c>
      <c r="C48" s="69" t="s">
        <v>1</v>
      </c>
      <c r="D48" s="68">
        <v>0.45</v>
      </c>
    </row>
    <row r="49" spans="2:4" ht="22.5">
      <c r="B49" s="70" t="s">
        <v>25</v>
      </c>
      <c r="C49" s="69" t="s">
        <v>3</v>
      </c>
      <c r="D49" s="68">
        <v>0.45</v>
      </c>
    </row>
    <row r="50" spans="2:4" ht="22.5">
      <c r="B50" s="70" t="s">
        <v>44</v>
      </c>
      <c r="C50" s="69" t="s">
        <v>5</v>
      </c>
      <c r="D50" s="68">
        <v>0.45</v>
      </c>
    </row>
    <row r="51" spans="2:4" ht="12.75">
      <c r="B51" s="70" t="s">
        <v>70</v>
      </c>
      <c r="C51" s="69" t="s">
        <v>11</v>
      </c>
      <c r="D51" s="68">
        <v>0.45</v>
      </c>
    </row>
    <row r="52" spans="2:4" ht="12.75">
      <c r="B52" s="70" t="s">
        <v>120</v>
      </c>
      <c r="C52" s="69" t="s">
        <v>119</v>
      </c>
      <c r="D52" s="68">
        <v>0.45</v>
      </c>
    </row>
    <row r="53" spans="2:4" ht="12.75">
      <c r="B53" s="70" t="s">
        <v>24</v>
      </c>
      <c r="C53" s="69" t="s">
        <v>2</v>
      </c>
      <c r="D53" s="68">
        <v>0.42</v>
      </c>
    </row>
    <row r="54" spans="2:4" ht="12.75">
      <c r="B54" s="70" t="s">
        <v>48</v>
      </c>
      <c r="C54" s="69" t="s">
        <v>106</v>
      </c>
      <c r="D54" s="68">
        <v>0.42</v>
      </c>
    </row>
    <row r="55" spans="2:4" ht="56.25">
      <c r="B55" s="70" t="s">
        <v>49</v>
      </c>
      <c r="C55" s="69" t="s">
        <v>107</v>
      </c>
      <c r="D55" s="68">
        <v>0.42</v>
      </c>
    </row>
    <row r="56" spans="2:4" ht="12.75">
      <c r="B56" s="70" t="s">
        <v>50</v>
      </c>
      <c r="C56" s="69" t="s">
        <v>108</v>
      </c>
      <c r="D56" s="68">
        <v>0.42</v>
      </c>
    </row>
    <row r="57" spans="2:4" ht="12.75">
      <c r="B57" s="70" t="s">
        <v>68</v>
      </c>
      <c r="C57" s="69" t="s">
        <v>65</v>
      </c>
      <c r="D57" s="68">
        <v>0.42</v>
      </c>
    </row>
    <row r="58" spans="2:4" ht="22.5">
      <c r="B58" s="70" t="s">
        <v>69</v>
      </c>
      <c r="C58" s="69" t="s">
        <v>109</v>
      </c>
      <c r="D58" s="68">
        <v>0.42</v>
      </c>
    </row>
    <row r="59" spans="2:4" ht="12.75">
      <c r="B59" s="70" t="s">
        <v>122</v>
      </c>
      <c r="C59" s="69" t="s">
        <v>121</v>
      </c>
      <c r="D59" s="68">
        <v>0.42</v>
      </c>
    </row>
    <row r="60" spans="2:4" ht="33.75">
      <c r="B60" s="70" t="s">
        <v>124</v>
      </c>
      <c r="C60" s="69" t="s">
        <v>123</v>
      </c>
      <c r="D60" s="68">
        <v>0.42</v>
      </c>
    </row>
    <row r="61" spans="2:4" ht="12.75">
      <c r="B61" s="70" t="s">
        <v>142</v>
      </c>
      <c r="C61" s="69" t="s">
        <v>141</v>
      </c>
      <c r="D61" s="68">
        <v>0.42</v>
      </c>
    </row>
    <row r="62" spans="2:4" ht="12.75">
      <c r="B62" s="70" t="s">
        <v>144</v>
      </c>
      <c r="C62" s="69" t="s">
        <v>143</v>
      </c>
      <c r="D62" s="68">
        <v>0.42</v>
      </c>
    </row>
    <row r="63" spans="2:4" ht="12.75">
      <c r="B63" s="70" t="s">
        <v>146</v>
      </c>
      <c r="C63" s="69" t="s">
        <v>145</v>
      </c>
      <c r="D63" s="68">
        <v>0.42</v>
      </c>
    </row>
    <row r="64" spans="2:4" ht="12.75">
      <c r="B64" s="70" t="s">
        <v>19</v>
      </c>
      <c r="C64" s="69" t="s">
        <v>89</v>
      </c>
      <c r="D64" s="68">
        <v>0.38</v>
      </c>
    </row>
    <row r="65" spans="2:4" ht="22.5">
      <c r="B65" s="70" t="s">
        <v>45</v>
      </c>
      <c r="C65" s="69" t="s">
        <v>6</v>
      </c>
      <c r="D65" s="68">
        <v>0.38</v>
      </c>
    </row>
    <row r="66" spans="2:4" ht="22.5">
      <c r="B66" s="70" t="s">
        <v>66</v>
      </c>
      <c r="C66" s="69" t="s">
        <v>9</v>
      </c>
      <c r="D66" s="68">
        <v>0.22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7.25390625" style="84" bestFit="1" customWidth="1"/>
  </cols>
  <sheetData>
    <row r="2" spans="2:9" ht="84">
      <c r="B2" t="s">
        <v>223</v>
      </c>
      <c r="C2" s="78" t="s">
        <v>187</v>
      </c>
      <c r="D2" s="78" t="s">
        <v>4</v>
      </c>
      <c r="E2" s="78" t="s">
        <v>185</v>
      </c>
      <c r="F2" s="78" t="s">
        <v>98</v>
      </c>
      <c r="G2" s="78" t="s">
        <v>221</v>
      </c>
      <c r="H2" s="78" t="s">
        <v>117</v>
      </c>
      <c r="I2" s="78" t="s">
        <v>222</v>
      </c>
    </row>
    <row r="3" spans="1:9" ht="12.75">
      <c r="A3" s="85" t="s">
        <v>203</v>
      </c>
      <c r="B3" s="79">
        <f>SUM(C3:I3)</f>
        <v>3</v>
      </c>
      <c r="C3" s="52"/>
      <c r="D3" s="86">
        <v>1</v>
      </c>
      <c r="E3" s="87"/>
      <c r="F3" s="87"/>
      <c r="G3" s="86">
        <v>1</v>
      </c>
      <c r="H3" s="86">
        <v>1</v>
      </c>
      <c r="I3" s="87"/>
    </row>
    <row r="4" spans="1:9" ht="12.75">
      <c r="A4" s="85" t="s">
        <v>204</v>
      </c>
      <c r="B4" s="79">
        <f aca="true" t="shared" si="0" ref="B4:B20">SUM(C4:I4)</f>
        <v>2</v>
      </c>
      <c r="C4" s="89">
        <v>1</v>
      </c>
      <c r="D4" s="87"/>
      <c r="E4" s="87"/>
      <c r="F4" s="87"/>
      <c r="G4" s="87"/>
      <c r="H4" s="87"/>
      <c r="I4" s="86">
        <v>1</v>
      </c>
    </row>
    <row r="5" spans="1:9" ht="12.75">
      <c r="A5" s="85" t="s">
        <v>205</v>
      </c>
      <c r="B5" s="79">
        <f t="shared" si="0"/>
        <v>1</v>
      </c>
      <c r="C5" s="90"/>
      <c r="D5" s="86">
        <v>1</v>
      </c>
      <c r="E5" s="87"/>
      <c r="F5" s="87"/>
      <c r="G5" s="87"/>
      <c r="H5" s="87"/>
      <c r="I5" s="88"/>
    </row>
    <row r="6" spans="1:9" ht="12.75">
      <c r="A6" s="85" t="s">
        <v>206</v>
      </c>
      <c r="B6" s="79">
        <f t="shared" si="0"/>
        <v>1</v>
      </c>
      <c r="C6" s="89">
        <v>1</v>
      </c>
      <c r="D6" s="87"/>
      <c r="E6" s="87"/>
      <c r="F6" s="87"/>
      <c r="G6" s="87"/>
      <c r="H6" s="87"/>
      <c r="I6" s="87"/>
    </row>
    <row r="7" spans="1:9" ht="12.75">
      <c r="A7" s="85" t="s">
        <v>207</v>
      </c>
      <c r="B7" s="79">
        <f t="shared" si="0"/>
        <v>1</v>
      </c>
      <c r="C7" s="89">
        <v>1</v>
      </c>
      <c r="D7" s="87"/>
      <c r="E7" s="87"/>
      <c r="F7" s="87"/>
      <c r="G7" s="87"/>
      <c r="H7" s="87"/>
      <c r="I7" s="88"/>
    </row>
    <row r="8" spans="1:9" ht="12.75">
      <c r="A8" s="85" t="s">
        <v>208</v>
      </c>
      <c r="B8" s="79">
        <f t="shared" si="0"/>
        <v>1</v>
      </c>
      <c r="C8" s="89">
        <v>1</v>
      </c>
      <c r="D8" s="87"/>
      <c r="E8" s="87"/>
      <c r="F8" s="87"/>
      <c r="G8" s="87"/>
      <c r="H8" s="87"/>
      <c r="I8" s="88"/>
    </row>
    <row r="9" spans="1:9" ht="12.75">
      <c r="A9" s="85" t="s">
        <v>209</v>
      </c>
      <c r="B9" s="79">
        <f t="shared" si="0"/>
        <v>1</v>
      </c>
      <c r="C9" s="90"/>
      <c r="D9" s="87"/>
      <c r="E9" s="87"/>
      <c r="F9" s="87"/>
      <c r="G9" s="87"/>
      <c r="H9" s="87"/>
      <c r="I9" s="86">
        <v>1</v>
      </c>
    </row>
    <row r="10" spans="1:9" ht="12.75">
      <c r="A10" s="85" t="s">
        <v>210</v>
      </c>
      <c r="B10" s="79">
        <f t="shared" si="0"/>
        <v>1</v>
      </c>
      <c r="C10" s="90"/>
      <c r="D10" s="86">
        <v>1</v>
      </c>
      <c r="E10" s="87"/>
      <c r="F10" s="87"/>
      <c r="G10" s="87"/>
      <c r="H10" s="87"/>
      <c r="I10" s="88"/>
    </row>
    <row r="11" spans="1:9" ht="12.75">
      <c r="A11" s="85" t="s">
        <v>211</v>
      </c>
      <c r="B11" s="79">
        <f t="shared" si="0"/>
        <v>1</v>
      </c>
      <c r="C11" s="89">
        <v>1</v>
      </c>
      <c r="D11" s="87"/>
      <c r="E11" s="87"/>
      <c r="F11" s="87"/>
      <c r="G11" s="87"/>
      <c r="H11" s="87"/>
      <c r="I11" s="87"/>
    </row>
    <row r="12" spans="1:9" ht="12.75">
      <c r="A12" s="85" t="s">
        <v>212</v>
      </c>
      <c r="B12" s="79">
        <f t="shared" si="0"/>
        <v>1</v>
      </c>
      <c r="C12" s="89">
        <v>1</v>
      </c>
      <c r="D12" s="87"/>
      <c r="E12" s="87"/>
      <c r="F12" s="87"/>
      <c r="G12" s="87"/>
      <c r="H12" s="87"/>
      <c r="I12" s="88"/>
    </row>
    <row r="13" spans="1:9" ht="12.75">
      <c r="A13" s="85" t="s">
        <v>213</v>
      </c>
      <c r="B13" s="79">
        <f t="shared" si="0"/>
        <v>2</v>
      </c>
      <c r="C13" s="87"/>
      <c r="D13" s="87"/>
      <c r="E13" s="86">
        <v>1</v>
      </c>
      <c r="F13" s="86">
        <v>1</v>
      </c>
      <c r="G13" s="87"/>
      <c r="H13" s="87"/>
      <c r="I13" s="87"/>
    </row>
    <row r="14" spans="1:9" ht="12.75">
      <c r="A14" s="85" t="s">
        <v>214</v>
      </c>
      <c r="B14" s="79">
        <f t="shared" si="0"/>
        <v>1</v>
      </c>
      <c r="C14" s="87"/>
      <c r="D14" s="87"/>
      <c r="E14" s="86">
        <v>1</v>
      </c>
      <c r="F14" s="87"/>
      <c r="G14" s="87"/>
      <c r="H14" s="87"/>
      <c r="I14" s="87"/>
    </row>
    <row r="15" spans="1:9" ht="12.75">
      <c r="A15" s="85" t="s">
        <v>215</v>
      </c>
      <c r="B15" s="79">
        <f t="shared" si="0"/>
        <v>1</v>
      </c>
      <c r="C15" s="87"/>
      <c r="D15" s="87"/>
      <c r="E15" s="87"/>
      <c r="F15" s="87"/>
      <c r="G15" s="86">
        <v>1</v>
      </c>
      <c r="H15" s="87"/>
      <c r="I15" s="87"/>
    </row>
    <row r="16" spans="1:9" ht="12.75">
      <c r="A16" s="85" t="s">
        <v>216</v>
      </c>
      <c r="B16" s="79">
        <f t="shared" si="0"/>
        <v>1</v>
      </c>
      <c r="C16" s="88"/>
      <c r="D16" s="87"/>
      <c r="E16" s="87"/>
      <c r="F16" s="87"/>
      <c r="G16" s="87"/>
      <c r="H16" s="87"/>
      <c r="I16" s="86">
        <v>1</v>
      </c>
    </row>
    <row r="17" spans="1:9" ht="12.75">
      <c r="A17" s="85" t="s">
        <v>217</v>
      </c>
      <c r="B17" s="79">
        <f t="shared" si="0"/>
        <v>1</v>
      </c>
      <c r="C17" s="87"/>
      <c r="D17" s="87"/>
      <c r="E17" s="87"/>
      <c r="F17" s="86">
        <v>1</v>
      </c>
      <c r="G17" s="87"/>
      <c r="H17" s="87"/>
      <c r="I17" s="87"/>
    </row>
    <row r="18" spans="1:9" ht="12.75">
      <c r="A18" s="85" t="s">
        <v>218</v>
      </c>
      <c r="B18" s="79">
        <f t="shared" si="0"/>
        <v>1</v>
      </c>
      <c r="C18" s="87"/>
      <c r="D18" s="87"/>
      <c r="E18" s="87"/>
      <c r="F18" s="86">
        <v>1</v>
      </c>
      <c r="G18" s="87"/>
      <c r="H18" s="87"/>
      <c r="I18" s="87"/>
    </row>
    <row r="19" spans="1:9" ht="12.75">
      <c r="A19" s="85" t="s">
        <v>219</v>
      </c>
      <c r="B19" s="79">
        <f t="shared" si="0"/>
        <v>1</v>
      </c>
      <c r="C19" s="87"/>
      <c r="D19" s="87"/>
      <c r="E19" s="86">
        <v>1</v>
      </c>
      <c r="F19" s="87"/>
      <c r="G19" s="87"/>
      <c r="H19" s="87"/>
      <c r="I19" s="87"/>
    </row>
    <row r="20" spans="1:9" ht="12.75">
      <c r="A20" s="85" t="s">
        <v>220</v>
      </c>
      <c r="B20" s="79">
        <f t="shared" si="0"/>
        <v>2</v>
      </c>
      <c r="C20" s="86">
        <v>1</v>
      </c>
      <c r="D20" s="87"/>
      <c r="E20" s="87"/>
      <c r="F20" s="87"/>
      <c r="G20" s="86">
        <v>1</v>
      </c>
      <c r="H20" s="87"/>
      <c r="I20" s="87"/>
    </row>
    <row r="21" spans="3:10" ht="12.75">
      <c r="C21">
        <f>SUM(C3:C20)</f>
        <v>7</v>
      </c>
      <c r="D21">
        <f aca="true" t="shared" si="1" ref="D21:I21">SUM(D3:D20)</f>
        <v>3</v>
      </c>
      <c r="E21">
        <f t="shared" si="1"/>
        <v>3</v>
      </c>
      <c r="F21">
        <f t="shared" si="1"/>
        <v>3</v>
      </c>
      <c r="G21">
        <f t="shared" si="1"/>
        <v>3</v>
      </c>
      <c r="H21">
        <f t="shared" si="1"/>
        <v>1</v>
      </c>
      <c r="I21">
        <f t="shared" si="1"/>
        <v>3</v>
      </c>
      <c r="J21">
        <f>SUM(C21:I21)</f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50">
      <selection activeCell="H56" sqref="H56"/>
    </sheetView>
  </sheetViews>
  <sheetFormatPr defaultColWidth="9.00390625" defaultRowHeight="12.75"/>
  <cols>
    <col min="1" max="1" width="5.75390625" style="2" customWidth="1"/>
    <col min="2" max="2" width="39.625" style="96" customWidth="1"/>
    <col min="3" max="3" width="12.625" style="2" customWidth="1"/>
    <col min="4" max="16384" width="9.125" style="2" customWidth="1"/>
  </cols>
  <sheetData>
    <row r="2" spans="1:4" ht="42">
      <c r="A2" s="91" t="s">
        <v>14</v>
      </c>
      <c r="B2" s="91" t="s">
        <v>224</v>
      </c>
      <c r="C2" s="91" t="s">
        <v>225</v>
      </c>
      <c r="D2" s="91" t="s">
        <v>226</v>
      </c>
    </row>
    <row r="3" spans="1:4" ht="12.75">
      <c r="A3" s="92">
        <v>1</v>
      </c>
      <c r="B3" s="93">
        <v>2</v>
      </c>
      <c r="C3" s="92">
        <v>3</v>
      </c>
      <c r="D3" s="92">
        <v>4</v>
      </c>
    </row>
    <row r="4" spans="1:4" ht="12.75">
      <c r="A4" s="93" t="s">
        <v>15</v>
      </c>
      <c r="B4" s="94" t="s">
        <v>137</v>
      </c>
      <c r="C4" s="93">
        <v>2015</v>
      </c>
      <c r="D4" s="93" t="s">
        <v>227</v>
      </c>
    </row>
    <row r="5" spans="1:4" ht="12.75">
      <c r="A5" s="93" t="s">
        <v>16</v>
      </c>
      <c r="B5" s="94" t="s">
        <v>90</v>
      </c>
      <c r="C5" s="93">
        <v>2015</v>
      </c>
      <c r="D5" s="93" t="s">
        <v>227</v>
      </c>
    </row>
    <row r="6" spans="1:4" ht="12.75">
      <c r="A6" s="93" t="s">
        <v>17</v>
      </c>
      <c r="B6" s="94" t="s">
        <v>96</v>
      </c>
      <c r="C6" s="93">
        <v>2015</v>
      </c>
      <c r="D6" s="93" t="s">
        <v>227</v>
      </c>
    </row>
    <row r="7" spans="1:4" ht="12.75">
      <c r="A7" s="93" t="s">
        <v>18</v>
      </c>
      <c r="B7" s="94" t="s">
        <v>7</v>
      </c>
      <c r="C7" s="93">
        <v>2015</v>
      </c>
      <c r="D7" s="93" t="s">
        <v>227</v>
      </c>
    </row>
    <row r="8" spans="1:4" ht="12.75">
      <c r="A8" s="93" t="s">
        <v>19</v>
      </c>
      <c r="B8" s="94" t="s">
        <v>110</v>
      </c>
      <c r="C8" s="93">
        <v>2015</v>
      </c>
      <c r="D8" s="93" t="s">
        <v>227</v>
      </c>
    </row>
    <row r="9" spans="1:4" ht="12.75">
      <c r="A9" s="93" t="s">
        <v>20</v>
      </c>
      <c r="B9" s="94" t="s">
        <v>111</v>
      </c>
      <c r="C9" s="93">
        <v>2015</v>
      </c>
      <c r="D9" s="93" t="s">
        <v>227</v>
      </c>
    </row>
    <row r="10" spans="1:4" ht="12.75">
      <c r="A10" s="93" t="s">
        <v>21</v>
      </c>
      <c r="B10" s="94" t="s">
        <v>88</v>
      </c>
      <c r="C10" s="93">
        <v>2015</v>
      </c>
      <c r="D10" s="93" t="s">
        <v>227</v>
      </c>
    </row>
    <row r="11" spans="1:4" ht="12.75">
      <c r="A11" s="93" t="s">
        <v>22</v>
      </c>
      <c r="B11" s="94" t="s">
        <v>92</v>
      </c>
      <c r="C11" s="93">
        <v>2016</v>
      </c>
      <c r="D11" s="93" t="s">
        <v>227</v>
      </c>
    </row>
    <row r="12" spans="1:4" ht="12.75">
      <c r="A12" s="93" t="s">
        <v>23</v>
      </c>
      <c r="B12" s="94" t="s">
        <v>93</v>
      </c>
      <c r="C12" s="93">
        <v>2016</v>
      </c>
      <c r="D12" s="93" t="s">
        <v>227</v>
      </c>
    </row>
    <row r="13" spans="1:4" ht="12.75">
      <c r="A13" s="93" t="s">
        <v>24</v>
      </c>
      <c r="B13" s="94" t="s">
        <v>97</v>
      </c>
      <c r="C13" s="93">
        <v>2016</v>
      </c>
      <c r="D13" s="93" t="s">
        <v>227</v>
      </c>
    </row>
    <row r="14" spans="1:4" ht="15" customHeight="1">
      <c r="A14" s="93" t="s">
        <v>25</v>
      </c>
      <c r="B14" s="94" t="s">
        <v>100</v>
      </c>
      <c r="C14" s="93">
        <v>2016</v>
      </c>
      <c r="D14" s="93" t="s">
        <v>227</v>
      </c>
    </row>
    <row r="15" spans="1:4" ht="12.75">
      <c r="A15" s="93" t="s">
        <v>26</v>
      </c>
      <c r="B15" s="94" t="s">
        <v>102</v>
      </c>
      <c r="C15" s="93">
        <v>2016</v>
      </c>
      <c r="D15" s="93" t="s">
        <v>227</v>
      </c>
    </row>
    <row r="16" spans="1:4" ht="22.5">
      <c r="A16" s="93" t="s">
        <v>27</v>
      </c>
      <c r="B16" s="94" t="s">
        <v>104</v>
      </c>
      <c r="C16" s="93">
        <v>2016</v>
      </c>
      <c r="D16" s="93" t="s">
        <v>227</v>
      </c>
    </row>
    <row r="17" spans="1:4" ht="12.75">
      <c r="A17" s="93" t="s">
        <v>28</v>
      </c>
      <c r="B17" s="94" t="s">
        <v>105</v>
      </c>
      <c r="C17" s="93">
        <v>2016</v>
      </c>
      <c r="D17" s="93" t="s">
        <v>227</v>
      </c>
    </row>
    <row r="18" spans="1:4" ht="22.5">
      <c r="A18" s="93" t="s">
        <v>29</v>
      </c>
      <c r="B18" s="94" t="s">
        <v>113</v>
      </c>
      <c r="C18" s="93">
        <v>2017</v>
      </c>
      <c r="D18" s="93" t="s">
        <v>227</v>
      </c>
    </row>
    <row r="19" spans="1:4" ht="12.75">
      <c r="A19" s="93" t="s">
        <v>30</v>
      </c>
      <c r="B19" s="94" t="s">
        <v>135</v>
      </c>
      <c r="C19" s="93">
        <v>2017</v>
      </c>
      <c r="D19" s="93" t="s">
        <v>227</v>
      </c>
    </row>
    <row r="20" spans="1:4" ht="33.75">
      <c r="A20" s="93" t="s">
        <v>31</v>
      </c>
      <c r="B20" s="94" t="s">
        <v>85</v>
      </c>
      <c r="C20" s="93">
        <v>2017</v>
      </c>
      <c r="D20" s="93" t="s">
        <v>227</v>
      </c>
    </row>
    <row r="21" spans="1:4" ht="12.75">
      <c r="A21" s="93" t="s">
        <v>32</v>
      </c>
      <c r="B21" s="94" t="s">
        <v>101</v>
      </c>
      <c r="C21" s="93">
        <v>2017</v>
      </c>
      <c r="D21" s="93" t="s">
        <v>227</v>
      </c>
    </row>
    <row r="22" spans="1:4" ht="12.75">
      <c r="A22" s="93" t="s">
        <v>33</v>
      </c>
      <c r="B22" s="94" t="s">
        <v>127</v>
      </c>
      <c r="C22" s="93">
        <v>2017</v>
      </c>
      <c r="D22" s="93" t="s">
        <v>227</v>
      </c>
    </row>
    <row r="23" spans="1:4" ht="12.75">
      <c r="A23" s="93" t="s">
        <v>34</v>
      </c>
      <c r="B23" s="94" t="s">
        <v>131</v>
      </c>
      <c r="C23" s="93">
        <v>2017</v>
      </c>
      <c r="D23" s="93" t="s">
        <v>227</v>
      </c>
    </row>
    <row r="24" spans="1:4" ht="12.75">
      <c r="A24" s="93" t="s">
        <v>35</v>
      </c>
      <c r="B24" s="94" t="s">
        <v>115</v>
      </c>
      <c r="C24" s="93">
        <v>2017</v>
      </c>
      <c r="D24" s="93" t="s">
        <v>227</v>
      </c>
    </row>
    <row r="25" spans="1:4" ht="12.75">
      <c r="A25" s="93" t="s">
        <v>36</v>
      </c>
      <c r="B25" s="94" t="s">
        <v>139</v>
      </c>
      <c r="C25" s="95">
        <v>2018</v>
      </c>
      <c r="D25" s="93" t="s">
        <v>227</v>
      </c>
    </row>
    <row r="26" spans="1:4" ht="12.75">
      <c r="A26" s="93" t="s">
        <v>37</v>
      </c>
      <c r="B26" s="94" t="s">
        <v>99</v>
      </c>
      <c r="C26" s="95">
        <v>2018</v>
      </c>
      <c r="D26" s="93" t="s">
        <v>227</v>
      </c>
    </row>
    <row r="27" spans="1:4" ht="12.75">
      <c r="A27" s="93" t="s">
        <v>38</v>
      </c>
      <c r="B27" s="94" t="s">
        <v>133</v>
      </c>
      <c r="C27" s="95">
        <v>2018</v>
      </c>
      <c r="D27" s="93" t="s">
        <v>227</v>
      </c>
    </row>
    <row r="28" spans="1:4" ht="12.75">
      <c r="A28" s="93" t="s">
        <v>39</v>
      </c>
      <c r="B28" s="94" t="s">
        <v>86</v>
      </c>
      <c r="C28" s="95">
        <v>2018</v>
      </c>
      <c r="D28" s="93" t="s">
        <v>227</v>
      </c>
    </row>
    <row r="29" spans="1:4" ht="12.75">
      <c r="A29" s="93" t="s">
        <v>40</v>
      </c>
      <c r="B29" s="94" t="s">
        <v>0</v>
      </c>
      <c r="C29" s="95">
        <v>2018</v>
      </c>
      <c r="D29" s="93" t="s">
        <v>227</v>
      </c>
    </row>
    <row r="30" spans="1:4" ht="22.5">
      <c r="A30" s="93" t="s">
        <v>41</v>
      </c>
      <c r="B30" s="94" t="s">
        <v>94</v>
      </c>
      <c r="C30" s="95">
        <v>2018</v>
      </c>
      <c r="D30" s="93" t="s">
        <v>227</v>
      </c>
    </row>
    <row r="31" spans="1:4" ht="12.75">
      <c r="A31" s="93" t="s">
        <v>42</v>
      </c>
      <c r="B31" s="94" t="s">
        <v>95</v>
      </c>
      <c r="C31" s="95">
        <v>2018</v>
      </c>
      <c r="D31" s="93" t="s">
        <v>227</v>
      </c>
    </row>
    <row r="32" spans="1:4" ht="12.75">
      <c r="A32" s="93" t="s">
        <v>43</v>
      </c>
      <c r="B32" s="94" t="s">
        <v>13</v>
      </c>
      <c r="C32" s="95">
        <v>2019</v>
      </c>
      <c r="D32" s="93" t="s">
        <v>227</v>
      </c>
    </row>
    <row r="33" spans="1:4" ht="12.75">
      <c r="A33" s="93" t="s">
        <v>44</v>
      </c>
      <c r="B33" s="94" t="s">
        <v>125</v>
      </c>
      <c r="C33" s="95">
        <v>2019</v>
      </c>
      <c r="D33" s="93" t="s">
        <v>227</v>
      </c>
    </row>
    <row r="34" spans="1:4" ht="12.75">
      <c r="A34" s="93" t="s">
        <v>46</v>
      </c>
      <c r="B34" s="94" t="s">
        <v>87</v>
      </c>
      <c r="C34" s="95">
        <v>2019</v>
      </c>
      <c r="D34" s="93" t="s">
        <v>227</v>
      </c>
    </row>
    <row r="35" spans="1:4" ht="22.5">
      <c r="A35" s="93" t="s">
        <v>45</v>
      </c>
      <c r="B35" s="94" t="s">
        <v>64</v>
      </c>
      <c r="C35" s="95">
        <v>2019</v>
      </c>
      <c r="D35" s="93" t="s">
        <v>227</v>
      </c>
    </row>
    <row r="36" spans="1:4" ht="12.75">
      <c r="A36" s="93" t="s">
        <v>47</v>
      </c>
      <c r="B36" s="94" t="s">
        <v>129</v>
      </c>
      <c r="C36" s="95">
        <v>2019</v>
      </c>
      <c r="D36" s="93" t="s">
        <v>227</v>
      </c>
    </row>
    <row r="37" spans="1:4" ht="12.75">
      <c r="A37" s="93" t="s">
        <v>48</v>
      </c>
      <c r="B37" s="94" t="s">
        <v>71</v>
      </c>
      <c r="C37" s="95">
        <v>2019</v>
      </c>
      <c r="D37" s="93" t="s">
        <v>227</v>
      </c>
    </row>
    <row r="38" spans="1:4" ht="12.75">
      <c r="A38" s="93" t="s">
        <v>49</v>
      </c>
      <c r="B38" s="94" t="s">
        <v>103</v>
      </c>
      <c r="C38" s="95">
        <v>2019</v>
      </c>
      <c r="D38" s="93" t="s">
        <v>227</v>
      </c>
    </row>
    <row r="39" spans="1:4" ht="12.75">
      <c r="A39" s="93" t="s">
        <v>50</v>
      </c>
      <c r="B39" s="94" t="s">
        <v>91</v>
      </c>
      <c r="C39" s="95">
        <v>2020</v>
      </c>
      <c r="D39" s="93" t="s">
        <v>227</v>
      </c>
    </row>
    <row r="40" spans="1:4" ht="12.75">
      <c r="A40" s="93" t="s">
        <v>51</v>
      </c>
      <c r="B40" s="94" t="s">
        <v>10</v>
      </c>
      <c r="C40" s="95">
        <v>2020</v>
      </c>
      <c r="D40" s="93" t="s">
        <v>227</v>
      </c>
    </row>
    <row r="41" spans="1:4" ht="22.5">
      <c r="A41" s="93" t="s">
        <v>52</v>
      </c>
      <c r="B41" s="94" t="s">
        <v>12</v>
      </c>
      <c r="C41" s="95">
        <v>2020</v>
      </c>
      <c r="D41" s="93" t="s">
        <v>227</v>
      </c>
    </row>
    <row r="42" spans="1:4" ht="12.75">
      <c r="A42" s="93" t="s">
        <v>66</v>
      </c>
      <c r="B42" s="94" t="s">
        <v>1</v>
      </c>
      <c r="C42" s="95">
        <v>2020</v>
      </c>
      <c r="D42" s="93" t="s">
        <v>227</v>
      </c>
    </row>
    <row r="43" spans="1:4" ht="12.75">
      <c r="A43" s="93" t="s">
        <v>67</v>
      </c>
      <c r="B43" s="94" t="s">
        <v>3</v>
      </c>
      <c r="C43" s="95">
        <v>2020</v>
      </c>
      <c r="D43" s="93" t="s">
        <v>227</v>
      </c>
    </row>
    <row r="44" spans="1:4" ht="12.75">
      <c r="A44" s="93" t="s">
        <v>68</v>
      </c>
      <c r="B44" s="94" t="s">
        <v>5</v>
      </c>
      <c r="C44" s="95">
        <v>2020</v>
      </c>
      <c r="D44" s="93" t="s">
        <v>227</v>
      </c>
    </row>
    <row r="45" spans="1:4" ht="12.75">
      <c r="A45" s="93" t="s">
        <v>69</v>
      </c>
      <c r="B45" s="94" t="s">
        <v>11</v>
      </c>
      <c r="C45" s="95">
        <v>2020</v>
      </c>
      <c r="D45" s="93" t="s">
        <v>227</v>
      </c>
    </row>
    <row r="46" spans="1:4" ht="12.75">
      <c r="A46" s="93" t="s">
        <v>70</v>
      </c>
      <c r="B46" s="94" t="s">
        <v>119</v>
      </c>
      <c r="C46" s="95">
        <v>2021</v>
      </c>
      <c r="D46" s="93" t="s">
        <v>227</v>
      </c>
    </row>
    <row r="47" spans="1:4" ht="12.75">
      <c r="A47" s="93" t="s">
        <v>72</v>
      </c>
      <c r="B47" s="94" t="s">
        <v>2</v>
      </c>
      <c r="C47" s="95">
        <v>2021</v>
      </c>
      <c r="D47" s="93" t="s">
        <v>227</v>
      </c>
    </row>
    <row r="48" spans="1:4" ht="12.75">
      <c r="A48" s="93" t="s">
        <v>84</v>
      </c>
      <c r="B48" s="94" t="s">
        <v>106</v>
      </c>
      <c r="C48" s="95">
        <v>2021</v>
      </c>
      <c r="D48" s="93" t="s">
        <v>227</v>
      </c>
    </row>
    <row r="49" spans="1:4" ht="36.75" customHeight="1">
      <c r="A49" s="93" t="s">
        <v>112</v>
      </c>
      <c r="B49" s="94" t="s">
        <v>107</v>
      </c>
      <c r="C49" s="95">
        <v>2021</v>
      </c>
      <c r="D49" s="93" t="s">
        <v>227</v>
      </c>
    </row>
    <row r="50" spans="1:4" ht="12.75">
      <c r="A50" s="93" t="s">
        <v>114</v>
      </c>
      <c r="B50" s="94" t="s">
        <v>108</v>
      </c>
      <c r="C50" s="95">
        <v>2021</v>
      </c>
      <c r="D50" s="93" t="s">
        <v>227</v>
      </c>
    </row>
    <row r="51" spans="1:4" ht="12.75">
      <c r="A51" s="93" t="s">
        <v>116</v>
      </c>
      <c r="B51" s="94" t="s">
        <v>65</v>
      </c>
      <c r="C51" s="95">
        <v>2021</v>
      </c>
      <c r="D51" s="93" t="s">
        <v>227</v>
      </c>
    </row>
    <row r="52" spans="1:4" ht="22.5">
      <c r="A52" s="93" t="s">
        <v>118</v>
      </c>
      <c r="B52" s="94" t="s">
        <v>109</v>
      </c>
      <c r="C52" s="95">
        <v>2021</v>
      </c>
      <c r="D52" s="93" t="s">
        <v>227</v>
      </c>
    </row>
    <row r="53" spans="1:4" ht="12.75">
      <c r="A53" s="93" t="s">
        <v>120</v>
      </c>
      <c r="B53" s="94" t="s">
        <v>121</v>
      </c>
      <c r="C53" s="95">
        <v>2022</v>
      </c>
      <c r="D53" s="93" t="s">
        <v>227</v>
      </c>
    </row>
    <row r="54" spans="1:4" ht="22.5">
      <c r="A54" s="93" t="s">
        <v>122</v>
      </c>
      <c r="B54" s="94" t="s">
        <v>123</v>
      </c>
      <c r="C54" s="95">
        <v>2022</v>
      </c>
      <c r="D54" s="93" t="s">
        <v>227</v>
      </c>
    </row>
    <row r="55" spans="1:4" ht="12.75">
      <c r="A55" s="93" t="s">
        <v>124</v>
      </c>
      <c r="B55" s="94" t="s">
        <v>141</v>
      </c>
      <c r="C55" s="95">
        <v>2022</v>
      </c>
      <c r="D55" s="93" t="s">
        <v>227</v>
      </c>
    </row>
    <row r="56" spans="1:4" ht="12.75">
      <c r="A56" s="93" t="s">
        <v>126</v>
      </c>
      <c r="B56" s="94" t="s">
        <v>143</v>
      </c>
      <c r="C56" s="95">
        <v>2022</v>
      </c>
      <c r="D56" s="93" t="s">
        <v>227</v>
      </c>
    </row>
    <row r="57" spans="1:4" ht="12.75">
      <c r="A57" s="93" t="s">
        <v>128</v>
      </c>
      <c r="B57" s="94" t="s">
        <v>145</v>
      </c>
      <c r="C57" s="95">
        <v>2022</v>
      </c>
      <c r="D57" s="93" t="s">
        <v>227</v>
      </c>
    </row>
    <row r="58" spans="1:4" ht="12.75">
      <c r="A58" s="93" t="s">
        <v>130</v>
      </c>
      <c r="B58" s="94" t="s">
        <v>89</v>
      </c>
      <c r="C58" s="95">
        <v>2022</v>
      </c>
      <c r="D58" s="93" t="s">
        <v>227</v>
      </c>
    </row>
    <row r="59" spans="1:4" ht="22.5">
      <c r="A59" s="93" t="s">
        <v>132</v>
      </c>
      <c r="B59" s="94" t="s">
        <v>6</v>
      </c>
      <c r="C59" s="95">
        <v>2022</v>
      </c>
      <c r="D59" s="93" t="s">
        <v>227</v>
      </c>
    </row>
    <row r="60" spans="1:4" ht="22.5">
      <c r="A60" s="93" t="s">
        <v>134</v>
      </c>
      <c r="B60" s="94" t="s">
        <v>9</v>
      </c>
      <c r="C60" s="95">
        <v>2022</v>
      </c>
      <c r="D60" s="93" t="s">
        <v>227</v>
      </c>
    </row>
    <row r="62" ht="12.75">
      <c r="B62" s="96">
        <f>7+57</f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Grazyna Leppert</dc:creator>
  <cp:keywords/>
  <dc:description/>
  <cp:lastModifiedBy>gleppert</cp:lastModifiedBy>
  <cp:lastPrinted>2014-12-22T10:23:45Z</cp:lastPrinted>
  <dcterms:created xsi:type="dcterms:W3CDTF">2009-10-24T16:55:25Z</dcterms:created>
  <dcterms:modified xsi:type="dcterms:W3CDTF">2014-12-22T21:16:55Z</dcterms:modified>
  <cp:category/>
  <cp:version/>
  <cp:contentType/>
  <cp:contentStatus/>
</cp:coreProperties>
</file>