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50" activeTab="0"/>
  </bookViews>
  <sheets>
    <sheet name="Załącznik nr 4" sheetId="1" r:id="rId1"/>
  </sheets>
  <definedNames>
    <definedName name="_xlnm.Print_Titles" localSheetId="0">'Załącznik nr 4'!$7:$13</definedName>
  </definedNames>
  <calcPr fullCalcOnLoad="1"/>
</workbook>
</file>

<file path=xl/sharedStrings.xml><?xml version="1.0" encoding="utf-8"?>
<sst xmlns="http://schemas.openxmlformats.org/spreadsheetml/2006/main" count="265" uniqueCount="106">
  <si>
    <t>L.p.</t>
  </si>
  <si>
    <t>Planowane wydatki</t>
  </si>
  <si>
    <t>Dział 801 Rozdział 80195</t>
  </si>
  <si>
    <t>z tego: 2012 r.</t>
  </si>
  <si>
    <t>"Wspólny cel - Wspólny rozwój" - Powiatowy Urząd Pracy</t>
  </si>
  <si>
    <t>Priorytet 3. Infrastruktura społeczna</t>
  </si>
  <si>
    <t>Działanie 3.1  Inwestycjew infrastrukturę edukacyjną</t>
  </si>
  <si>
    <t>Dział 801 Rozdział 80140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</si>
  <si>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</si>
  <si>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</si>
  <si>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</si>
  <si>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</si>
  <si>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</si>
  <si>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</si>
  <si>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</si>
  <si>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</si>
  <si>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z tego, źródła finansowania:</t>
  </si>
  <si>
    <t>pożyczki i kredyty</t>
  </si>
  <si>
    <t>obligacje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</si>
  <si>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</si>
  <si>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</si>
  <si>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</si>
  <si>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</si>
  <si>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</si>
  <si>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</si>
  <si>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</si>
  <si>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</si>
  <si>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</si>
  <si>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</si>
  <si>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</si>
  <si>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</si>
  <si>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1.4</t>
  </si>
  <si>
    <t>Dział 600 Rozdział 60014</t>
  </si>
  <si>
    <t>Modernizacja bazy kształcenia zawodowego Powiatowego Centrum Kształcenia Praktycznego w Iławie</t>
  </si>
  <si>
    <t>Priorytet 5. Infrastruktura transportowa regionalna i lokalna</t>
  </si>
  <si>
    <t>2011 r.</t>
  </si>
  <si>
    <t>2012 r.</t>
  </si>
  <si>
    <t>2013 r.</t>
  </si>
  <si>
    <t>2.6</t>
  </si>
  <si>
    <t>2.7</t>
  </si>
  <si>
    <t>Priorytet 4. Rozwój, restrukturyzacja i rewitalizacja miast</t>
  </si>
  <si>
    <t>Działanie 4.2 Rewitalizacja miast</t>
  </si>
  <si>
    <t>Dział 801 Rozdział 80130</t>
  </si>
  <si>
    <t>Regionalny Program Operacyjny Warmia i Mazury na lata 2007-2013</t>
  </si>
  <si>
    <t>Działanie 5.1 Rozbudowa i modernizacja infrastruktury transportowej warunkujacej rozwój regionalny</t>
  </si>
  <si>
    <t>1.5</t>
  </si>
  <si>
    <t>1.6</t>
  </si>
  <si>
    <t>Priorytet 2. Turystyka</t>
  </si>
  <si>
    <t>Dział 630 Rozdział 63003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</si>
  <si>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</si>
  <si>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</si>
  <si>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</si>
  <si>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</si>
  <si>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2.2</t>
  </si>
  <si>
    <t>Program Operacyjny Kapitał Ludzki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</si>
  <si>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</si>
  <si>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</si>
  <si>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</si>
  <si>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</si>
  <si>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Priorytet VII Promocja integracji społecznej</t>
  </si>
  <si>
    <t>Działanie 7.1 Rozwój i upowszechnianie aktywnej integracji</t>
  </si>
  <si>
    <t>*      wydatki obejmują wydatki bieżące i majątkowe (dotyczące inwestycji rocznych i ujętych w wieloletnim programie inwestycyjnym)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</si>
  <si>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</si>
  <si>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</si>
  <si>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</si>
  <si>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2014 r.</t>
  </si>
  <si>
    <t>z tego: 2010r.</t>
  </si>
  <si>
    <t>Przebudowa ronda nakładkowego na skrzyżowaniu  ul. 1 Maja  i ul Wiejska  w Iławie</t>
  </si>
  <si>
    <t>2010 r.</t>
  </si>
  <si>
    <t>Ogółem</t>
  </si>
  <si>
    <t>Wydatki razem (9+13)</t>
  </si>
  <si>
    <t>Partnerski Projekt Szkół Programu Comenius - "Uczenie się przez całe życie" Zespół Szkół Lubawa</t>
  </si>
  <si>
    <t>pożyczki 
i kredyty</t>
  </si>
  <si>
    <t>Budowa węzła integracyjnego Etap I, w ramach poprawy układu komunikacyjnego w południowo-zachodniej części miasta Iława - PZD Iława</t>
  </si>
  <si>
    <t>"Rozbudowa i modernizacja obiektu Powiatowego Szpitala w Iławie - pomieszczenia bryły A wraz z zagospodarowaniem przyległego terenu - ETAP I"</t>
  </si>
  <si>
    <t>"Budowa portu śródlądowego w Iławie" - Powiatowy Zarząd Dróg w Iławie</t>
  </si>
  <si>
    <t>Priorytet 7. Infrastruktura społeczeństwa informacyjnego</t>
  </si>
  <si>
    <t>Działanie 7.2 Promocja i ułatwianie dostępu do usług teleinformatycznych</t>
  </si>
  <si>
    <t>Budowa bazy informatyczno-dydaktycznej dla Technikum Informatycznego w Zespole Szkół im. Bohaterów Września 1939 Roku w Iławie</t>
  </si>
  <si>
    <t>"Lepszy urząd - wspólna korzyść" - Powiatowy Urząd Pracy w Iławie</t>
  </si>
  <si>
    <t>2.5</t>
  </si>
  <si>
    <t>Wydatki* na programy i projekty realizowane ze środków pochodzących z funduszy strukturalnych i Funduszu Spójności oraz pozostałe środki pochodzące ze źródeł zagranicznych nie podlegających zwrotowi</t>
  </si>
  <si>
    <t>Partnerski Projekt Szkół Programu Comenius - "Uczenie się przez całe życie" Zespół Szkół Ogólnokształcących w Iławie</t>
  </si>
  <si>
    <t>z tego: 2013 r.</t>
  </si>
  <si>
    <t>2015 r.</t>
  </si>
  <si>
    <t>"Kierunek praca" - Powiatowy Urząd Pracy w Iławie</t>
  </si>
  <si>
    <t xml:space="preserve">                     Załącznik Nr 4</t>
  </si>
  <si>
    <t>1.2</t>
  </si>
  <si>
    <t>2.1</t>
  </si>
  <si>
    <t>2.4</t>
  </si>
  <si>
    <t>Wydatki razem 
(14+15+16+17)</t>
  </si>
  <si>
    <t>Wydatki razem 
(10+11+12)</t>
  </si>
  <si>
    <t>"Nowy zawód przed 30-tką - Powiatowy Urząd Pracy w Iławie</t>
  </si>
  <si>
    <t>Dział 600 
Rzdział 60041</t>
  </si>
  <si>
    <t>Priorytet III Wysoka jakość systemu oświaty</t>
  </si>
  <si>
    <t>"Razem możemy więcej" - Powiatowe Centrum Rozwoju Edukacji w Iławie</t>
  </si>
  <si>
    <t>Dział 801
Rozdział 80195</t>
  </si>
  <si>
    <t>Priorytet I Zatrudnienie i integracja społeczna</t>
  </si>
  <si>
    <t>Działanie 1.2 Wsparcie systemowe instytucji pomocy i integracji społecznej</t>
  </si>
  <si>
    <t>"Kompleksowe formy reintegracji społeczno-zawodowej w środowisku lokalnym" - Powiatowe Centrum Pomocy Rodzinie w Iławie</t>
  </si>
  <si>
    <t>Działanie 3.5 Kompleksowe wspomaganie rozwoju szkół</t>
  </si>
  <si>
    <t>"Aktywizacja zawodowa i społeczna osób zagrożonych wykluczeniem społecznym z powiatu iławskiego" - Powiatowe Centrum Pomocy Rodzinie w Iławie</t>
  </si>
  <si>
    <t>2.8</t>
  </si>
  <si>
    <t>2.9</t>
  </si>
  <si>
    <t xml:space="preserve">            z dnia 27 marca 2014 roku</t>
  </si>
  <si>
    <t xml:space="preserve">                                      do Uchwały Rady Powiatu Nr XLII/354/14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</si>
</sst>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15">
    <font>
      <sz val="10"/>
      <name val="Arial CE"/>
      <family val="0"/>
    </font>
    <font>
      <sz val="11"/>
      <name val="Arial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"/>
      <name val="Arial"/>
      <family val="0"/>
    </font>
    <font>
      <u val="single"/>
      <sz val="11"/>
      <name val="Bookman Old Style"/>
      <family val="1"/>
    </font>
    <font>
      <b/>
      <sz val="11"/>
      <name val="Bookman Old Style"/>
      <family val="1"/>
    </font>
    <font>
      <sz val="8"/>
      <name val="Arial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9"/>
      <color indexed="10"/>
      <name val="Arial"/>
      <family val="0"/>
    </font>
    <font>
      <sz val="10.5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1" xfId="18" applyFont="1" applyFill="1" applyBorder="1" applyAlignment="1">
      <alignment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3" fontId="8" fillId="0" borderId="2" xfId="18" applyNumberFormat="1" applyFont="1" applyFill="1" applyBorder="1" applyAlignment="1">
      <alignment vertical="center"/>
      <protection/>
    </xf>
    <xf numFmtId="3" fontId="8" fillId="0" borderId="3" xfId="18" applyNumberFormat="1" applyFont="1" applyFill="1" applyBorder="1" applyAlignment="1">
      <alignment horizontal="center" vertical="center"/>
      <protection/>
    </xf>
    <xf numFmtId="3" fontId="8" fillId="0" borderId="4" xfId="18" applyNumberFormat="1" applyFont="1" applyFill="1" applyBorder="1" applyAlignment="1">
      <alignment horizontal="center" vertical="center"/>
      <protection/>
    </xf>
    <xf numFmtId="3" fontId="8" fillId="0" borderId="5" xfId="18" applyNumberFormat="1" applyFont="1" applyFill="1" applyBorder="1" applyAlignment="1">
      <alignment horizontal="center" vertical="center"/>
      <protection/>
    </xf>
    <xf numFmtId="3" fontId="8" fillId="0" borderId="6" xfId="18" applyNumberFormat="1" applyFont="1" applyFill="1" applyBorder="1" applyAlignment="1">
      <alignment horizontal="center" vertical="center"/>
      <protection/>
    </xf>
    <xf numFmtId="0" fontId="8" fillId="0" borderId="7" xfId="18" applyFont="1" applyFill="1" applyBorder="1" applyAlignment="1">
      <alignment vertical="center"/>
      <protection/>
    </xf>
    <xf numFmtId="3" fontId="8" fillId="0" borderId="8" xfId="18" applyNumberFormat="1" applyFont="1" applyFill="1" applyBorder="1" applyAlignment="1">
      <alignment horizontal="center" vertical="center"/>
      <protection/>
    </xf>
    <xf numFmtId="3" fontId="8" fillId="0" borderId="9" xfId="18" applyNumberFormat="1" applyFont="1" applyFill="1" applyBorder="1" applyAlignment="1">
      <alignment horizontal="center" vertical="center"/>
      <protection/>
    </xf>
    <xf numFmtId="3" fontId="8" fillId="0" borderId="10" xfId="18" applyNumberFormat="1" applyFont="1" applyFill="1" applyBorder="1" applyAlignment="1">
      <alignment horizontal="center" vertical="center"/>
      <protection/>
    </xf>
    <xf numFmtId="3" fontId="8" fillId="0" borderId="11" xfId="18" applyNumberFormat="1" applyFont="1" applyFill="1" applyBorder="1" applyAlignment="1">
      <alignment horizontal="center" vertical="center"/>
      <protection/>
    </xf>
    <xf numFmtId="3" fontId="8" fillId="0" borderId="12" xfId="18" applyNumberFormat="1" applyFont="1" applyFill="1" applyBorder="1" applyAlignment="1">
      <alignment horizontal="center" vertical="center"/>
      <protection/>
    </xf>
    <xf numFmtId="0" fontId="8" fillId="0" borderId="7" xfId="18" applyFont="1" applyFill="1" applyBorder="1" applyAlignment="1">
      <alignment horizontal="left" vertical="center"/>
      <protection/>
    </xf>
    <xf numFmtId="0" fontId="8" fillId="0" borderId="13" xfId="18" applyFont="1" applyBorder="1" applyAlignment="1">
      <alignment vertical="center"/>
      <protection/>
    </xf>
    <xf numFmtId="3" fontId="8" fillId="0" borderId="13" xfId="18" applyNumberFormat="1" applyFont="1" applyBorder="1" applyAlignment="1">
      <alignment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3" fontId="8" fillId="0" borderId="11" xfId="18" applyNumberFormat="1" applyFont="1" applyFill="1" applyBorder="1" applyAlignment="1">
      <alignment vertical="center"/>
      <protection/>
    </xf>
    <xf numFmtId="3" fontId="8" fillId="0" borderId="10" xfId="18" applyNumberFormat="1" applyFont="1" applyFill="1" applyBorder="1" applyAlignment="1">
      <alignment vertical="center"/>
      <protection/>
    </xf>
    <xf numFmtId="3" fontId="8" fillId="0" borderId="8" xfId="18" applyNumberFormat="1" applyFont="1" applyFill="1" applyBorder="1" applyAlignment="1">
      <alignment horizontal="center" vertical="center"/>
      <protection/>
    </xf>
    <xf numFmtId="3" fontId="8" fillId="0" borderId="9" xfId="18" applyNumberFormat="1" applyFont="1" applyFill="1" applyBorder="1" applyAlignment="1">
      <alignment horizontal="center" vertical="center"/>
      <protection/>
    </xf>
    <xf numFmtId="3" fontId="8" fillId="0" borderId="2" xfId="18" applyNumberFormat="1" applyFont="1" applyFill="1" applyBorder="1" applyAlignment="1">
      <alignment vertical="center"/>
      <protection/>
    </xf>
    <xf numFmtId="3" fontId="8" fillId="0" borderId="3" xfId="18" applyNumberFormat="1" applyFont="1" applyFill="1" applyBorder="1" applyAlignment="1">
      <alignment horizontal="center" vertical="center"/>
      <protection/>
    </xf>
    <xf numFmtId="3" fontId="8" fillId="0" borderId="4" xfId="18" applyNumberFormat="1" applyFont="1" applyFill="1" applyBorder="1" applyAlignment="1">
      <alignment horizontal="center" vertical="center"/>
      <protection/>
    </xf>
    <xf numFmtId="0" fontId="8" fillId="0" borderId="12" xfId="18" applyFont="1" applyFill="1" applyBorder="1" applyAlignment="1">
      <alignment horizontal="left" vertical="center"/>
      <protection/>
    </xf>
    <xf numFmtId="3" fontId="8" fillId="0" borderId="10" xfId="18" applyNumberFormat="1" applyFont="1" applyFill="1" applyBorder="1" applyAlignment="1">
      <alignment horizontal="center" vertical="center"/>
      <protection/>
    </xf>
    <xf numFmtId="3" fontId="8" fillId="0" borderId="11" xfId="18" applyNumberFormat="1" applyFont="1" applyFill="1" applyBorder="1" applyAlignment="1">
      <alignment horizontal="center" vertical="center"/>
      <protection/>
    </xf>
    <xf numFmtId="3" fontId="8" fillId="0" borderId="13" xfId="18" applyNumberFormat="1" applyFont="1" applyFill="1" applyBorder="1" applyAlignment="1">
      <alignment vertical="center"/>
      <protection/>
    </xf>
    <xf numFmtId="3" fontId="8" fillId="0" borderId="1" xfId="18" applyNumberFormat="1" applyFont="1" applyFill="1" applyBorder="1" applyAlignment="1">
      <alignment horizontal="center" vertical="center"/>
      <protection/>
    </xf>
    <xf numFmtId="3" fontId="8" fillId="0" borderId="1" xfId="18" applyNumberFormat="1" applyFont="1" applyBorder="1" applyAlignment="1">
      <alignment vertical="center"/>
      <protection/>
    </xf>
    <xf numFmtId="3" fontId="8" fillId="0" borderId="2" xfId="18" applyNumberFormat="1" applyFont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8" fillId="0" borderId="0" xfId="18" applyFont="1" applyAlignment="1">
      <alignment vertical="center"/>
      <protection/>
    </xf>
    <xf numFmtId="3" fontId="8" fillId="0" borderId="13" xfId="18" applyNumberFormat="1" applyFont="1" applyFill="1" applyBorder="1" applyAlignment="1">
      <alignment vertical="center"/>
      <protection/>
    </xf>
    <xf numFmtId="3" fontId="8" fillId="0" borderId="7" xfId="18" applyNumberFormat="1" applyFont="1" applyFill="1" applyBorder="1" applyAlignment="1">
      <alignment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4" xfId="18" applyFont="1" applyFill="1" applyBorder="1" applyAlignment="1">
      <alignment vertical="center" wrapText="1"/>
      <protection/>
    </xf>
    <xf numFmtId="3" fontId="8" fillId="0" borderId="11" xfId="18" applyNumberFormat="1" applyFont="1" applyFill="1" applyBorder="1" applyAlignment="1">
      <alignment vertical="center"/>
      <protection/>
    </xf>
    <xf numFmtId="3" fontId="8" fillId="0" borderId="10" xfId="18" applyNumberFormat="1" applyFont="1" applyFill="1" applyBorder="1" applyAlignment="1">
      <alignment vertical="center"/>
      <protection/>
    </xf>
    <xf numFmtId="0" fontId="8" fillId="0" borderId="11" xfId="18" applyFont="1" applyFill="1" applyBorder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8" fillId="0" borderId="0" xfId="18" applyFont="1">
      <alignment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10" fillId="0" borderId="1" xfId="18" applyFont="1" applyFill="1" applyBorder="1" applyAlignment="1">
      <alignment vertical="center"/>
      <protection/>
    </xf>
    <xf numFmtId="3" fontId="10" fillId="0" borderId="1" xfId="18" applyNumberFormat="1" applyFont="1" applyFill="1" applyBorder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3" fontId="8" fillId="0" borderId="0" xfId="18" applyNumberFormat="1" applyFont="1" applyAlignment="1">
      <alignment vertical="center"/>
      <protection/>
    </xf>
    <xf numFmtId="3" fontId="8" fillId="0" borderId="3" xfId="18" applyNumberFormat="1" applyFont="1" applyBorder="1" applyAlignment="1">
      <alignment horizontal="center" vertical="center"/>
      <protection/>
    </xf>
    <xf numFmtId="3" fontId="8" fillId="0" borderId="4" xfId="18" applyNumberFormat="1" applyFont="1" applyBorder="1" applyAlignment="1">
      <alignment horizontal="center" vertical="center"/>
      <protection/>
    </xf>
    <xf numFmtId="3" fontId="8" fillId="0" borderId="5" xfId="18" applyNumberFormat="1" applyFont="1" applyBorder="1" applyAlignment="1">
      <alignment horizontal="center" vertical="center"/>
      <protection/>
    </xf>
    <xf numFmtId="3" fontId="8" fillId="0" borderId="8" xfId="18" applyNumberFormat="1" applyFont="1" applyBorder="1" applyAlignment="1">
      <alignment horizontal="center" vertical="center"/>
      <protection/>
    </xf>
    <xf numFmtId="3" fontId="8" fillId="0" borderId="9" xfId="18" applyNumberFormat="1" applyFont="1" applyBorder="1" applyAlignment="1">
      <alignment horizontal="center" vertical="center"/>
      <protection/>
    </xf>
    <xf numFmtId="3" fontId="8" fillId="0" borderId="6" xfId="18" applyNumberFormat="1" applyFont="1" applyBorder="1" applyAlignment="1">
      <alignment horizontal="center" vertical="center"/>
      <protection/>
    </xf>
    <xf numFmtId="3" fontId="8" fillId="0" borderId="11" xfId="18" applyNumberFormat="1" applyFont="1" applyBorder="1" applyAlignment="1">
      <alignment horizontal="center" vertical="center"/>
      <protection/>
    </xf>
    <xf numFmtId="3" fontId="8" fillId="0" borderId="9" xfId="18" applyNumberFormat="1" applyFont="1" applyFill="1" applyBorder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5" xfId="18" applyFont="1" applyFill="1" applyBorder="1" applyAlignment="1">
      <alignment vertical="center"/>
      <protection/>
    </xf>
    <xf numFmtId="3" fontId="8" fillId="0" borderId="4" xfId="18" applyNumberFormat="1" applyFont="1" applyFill="1" applyBorder="1" applyAlignment="1">
      <alignment vertical="center"/>
      <protection/>
    </xf>
    <xf numFmtId="3" fontId="8" fillId="0" borderId="3" xfId="18" applyNumberFormat="1" applyFont="1" applyFill="1" applyBorder="1" applyAlignment="1">
      <alignment vertical="center"/>
      <protection/>
    </xf>
    <xf numFmtId="0" fontId="11" fillId="0" borderId="7" xfId="18" applyFont="1" applyFill="1" applyBorder="1" applyAlignment="1">
      <alignment vertical="center" wrapText="1"/>
      <protection/>
    </xf>
    <xf numFmtId="0" fontId="11" fillId="0" borderId="0" xfId="18" applyFont="1" applyAlignment="1">
      <alignment vertical="center" wrapText="1"/>
      <protection/>
    </xf>
    <xf numFmtId="3" fontId="8" fillId="0" borderId="4" xfId="18" applyNumberFormat="1" applyFont="1" applyFill="1" applyBorder="1" applyAlignment="1">
      <alignment vertical="center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10" fillId="0" borderId="1" xfId="18" applyFont="1" applyFill="1" applyBorder="1" applyAlignment="1">
      <alignment vertical="center"/>
      <protection/>
    </xf>
    <xf numFmtId="3" fontId="10" fillId="0" borderId="1" xfId="18" applyNumberFormat="1" applyFont="1" applyFill="1" applyBorder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3" fontId="8" fillId="0" borderId="2" xfId="18" applyNumberFormat="1" applyFont="1" applyBorder="1" applyAlignment="1">
      <alignment vertical="center"/>
      <protection/>
    </xf>
    <xf numFmtId="0" fontId="8" fillId="0" borderId="12" xfId="18" applyFont="1" applyFill="1" applyBorder="1" applyAlignment="1">
      <alignment vertical="center"/>
      <protection/>
    </xf>
    <xf numFmtId="3" fontId="10" fillId="0" borderId="1" xfId="18" applyNumberFormat="1" applyFont="1" applyBorder="1" applyAlignment="1">
      <alignment vertical="center"/>
      <protection/>
    </xf>
    <xf numFmtId="0" fontId="8" fillId="0" borderId="0" xfId="18" applyFont="1" applyBorder="1" applyAlignment="1">
      <alignment horizontal="center" vertical="center"/>
      <protection/>
    </xf>
    <xf numFmtId="3" fontId="10" fillId="0" borderId="0" xfId="18" applyNumberFormat="1" applyFont="1" applyBorder="1" applyAlignment="1">
      <alignment vertical="center"/>
      <protection/>
    </xf>
    <xf numFmtId="3" fontId="7" fillId="0" borderId="0" xfId="18" applyNumberFormat="1" applyFont="1" applyAlignment="1">
      <alignment vertical="center"/>
      <protection/>
    </xf>
    <xf numFmtId="0" fontId="13" fillId="0" borderId="0" xfId="18" applyFont="1" applyAlignment="1">
      <alignment vertical="center"/>
      <protection/>
    </xf>
    <xf numFmtId="4" fontId="14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right"/>
    </xf>
    <xf numFmtId="3" fontId="13" fillId="0" borderId="1" xfId="18" applyNumberFormat="1" applyFont="1" applyFill="1" applyBorder="1" applyAlignment="1">
      <alignment vertical="center"/>
      <protection/>
    </xf>
    <xf numFmtId="3" fontId="13" fillId="0" borderId="1" xfId="18" applyNumberFormat="1" applyFont="1" applyBorder="1" applyAlignment="1">
      <alignment vertical="center"/>
      <protection/>
    </xf>
    <xf numFmtId="3" fontId="13" fillId="0" borderId="2" xfId="18" applyNumberFormat="1" applyFont="1" applyBorder="1" applyAlignment="1">
      <alignment vertical="center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left" vertical="center"/>
      <protection/>
    </xf>
    <xf numFmtId="0" fontId="8" fillId="0" borderId="4" xfId="18" applyFont="1" applyFill="1" applyBorder="1" applyAlignment="1">
      <alignment horizontal="center" vertical="center"/>
      <protection/>
    </xf>
    <xf numFmtId="0" fontId="8" fillId="0" borderId="9" xfId="18" applyFont="1" applyFill="1" applyBorder="1" applyAlignment="1">
      <alignment horizontal="center" vertical="center"/>
      <protection/>
    </xf>
    <xf numFmtId="0" fontId="8" fillId="0" borderId="11" xfId="18" applyFont="1" applyFill="1" applyBorder="1" applyAlignment="1">
      <alignment horizontal="center" vertical="center"/>
      <protection/>
    </xf>
    <xf numFmtId="0" fontId="8" fillId="0" borderId="2" xfId="18" applyFont="1" applyFill="1" applyBorder="1" applyAlignment="1">
      <alignment horizontal="left" vertical="center"/>
      <protection/>
    </xf>
    <xf numFmtId="0" fontId="8" fillId="0" borderId="14" xfId="18" applyFont="1" applyFill="1" applyBorder="1" applyAlignment="1">
      <alignment horizontal="left" vertical="center"/>
      <protection/>
    </xf>
    <xf numFmtId="0" fontId="8" fillId="0" borderId="13" xfId="18" applyFont="1" applyFill="1" applyBorder="1" applyAlignment="1">
      <alignment horizontal="left" vertical="center"/>
      <protection/>
    </xf>
    <xf numFmtId="0" fontId="8" fillId="0" borderId="12" xfId="18" applyFont="1" applyFill="1" applyBorder="1" applyAlignment="1">
      <alignment horizontal="left" vertical="center"/>
      <protection/>
    </xf>
    <xf numFmtId="0" fontId="8" fillId="0" borderId="7" xfId="18" applyFont="1" applyFill="1" applyBorder="1" applyAlignment="1">
      <alignment horizontal="left" vertical="center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18" applyFont="1" applyFill="1" applyBorder="1" applyAlignment="1">
      <alignment horizontal="center" vertical="center"/>
      <protection/>
    </xf>
    <xf numFmtId="0" fontId="9" fillId="0" borderId="1" xfId="0" applyFont="1" applyFill="1" applyBorder="1" applyAlignment="1">
      <alignment horizontal="left" vertical="center"/>
    </xf>
    <xf numFmtId="0" fontId="8" fillId="0" borderId="3" xfId="18" applyFont="1" applyFill="1" applyBorder="1" applyAlignment="1">
      <alignment horizontal="left" vertical="center"/>
      <protection/>
    </xf>
    <xf numFmtId="0" fontId="9" fillId="0" borderId="1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0" borderId="4" xfId="18" applyFont="1" applyFill="1" applyBorder="1" applyAlignment="1">
      <alignment horizontal="center" vertical="center"/>
      <protection/>
    </xf>
    <xf numFmtId="0" fontId="8" fillId="0" borderId="9" xfId="18" applyFont="1" applyFill="1" applyBorder="1" applyAlignment="1">
      <alignment horizontal="center" vertical="center"/>
      <protection/>
    </xf>
    <xf numFmtId="0" fontId="8" fillId="0" borderId="11" xfId="18" applyFont="1" applyFill="1" applyBorder="1" applyAlignment="1">
      <alignment horizontal="center" vertical="center"/>
      <protection/>
    </xf>
    <xf numFmtId="0" fontId="8" fillId="0" borderId="4" xfId="18" applyFont="1" applyFill="1" applyBorder="1" applyAlignment="1">
      <alignment horizontal="center" vertical="center" wrapText="1"/>
      <protection/>
    </xf>
    <xf numFmtId="0" fontId="8" fillId="0" borderId="9" xfId="18" applyFont="1" applyFill="1" applyBorder="1" applyAlignment="1">
      <alignment horizontal="center" vertical="center" wrapText="1"/>
      <protection/>
    </xf>
    <xf numFmtId="0" fontId="8" fillId="0" borderId="11" xfId="18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/>
    </xf>
    <xf numFmtId="0" fontId="8" fillId="0" borderId="4" xfId="18" applyFont="1" applyBorder="1" applyAlignment="1">
      <alignment horizontal="center" vertical="center"/>
      <protection/>
    </xf>
    <xf numFmtId="0" fontId="8" fillId="0" borderId="9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center" vertical="center" wrapText="1"/>
      <protection/>
    </xf>
    <xf numFmtId="0" fontId="8" fillId="0" borderId="9" xfId="18" applyFont="1" applyBorder="1" applyAlignment="1">
      <alignment horizontal="center" vertical="center" wrapText="1"/>
      <protection/>
    </xf>
    <xf numFmtId="0" fontId="8" fillId="0" borderId="11" xfId="18" applyFont="1" applyBorder="1" applyAlignment="1">
      <alignment horizontal="center" vertical="center" wrapText="1"/>
      <protection/>
    </xf>
    <xf numFmtId="0" fontId="8" fillId="0" borderId="4" xfId="18" applyFont="1" applyFill="1" applyBorder="1" applyAlignment="1">
      <alignment horizontal="center" vertical="center" wrapText="1"/>
      <protection/>
    </xf>
    <xf numFmtId="0" fontId="8" fillId="0" borderId="9" xfId="18" applyFont="1" applyFill="1" applyBorder="1" applyAlignment="1">
      <alignment horizontal="center" vertical="center" wrapText="1"/>
      <protection/>
    </xf>
    <xf numFmtId="0" fontId="8" fillId="0" borderId="11" xfId="18" applyFont="1" applyFill="1" applyBorder="1" applyAlignment="1">
      <alignment horizontal="center" vertical="center" wrapText="1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8" fillId="0" borderId="2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left" vertical="center" wrapText="1"/>
      <protection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8" fillId="0" borderId="4" xfId="18" applyNumberFormat="1" applyFont="1" applyFill="1" applyBorder="1" applyAlignment="1">
      <alignment horizontal="center" vertical="center"/>
      <protection/>
    </xf>
    <xf numFmtId="3" fontId="8" fillId="0" borderId="11" xfId="18" applyNumberFormat="1" applyFont="1" applyFill="1" applyBorder="1" applyAlignment="1">
      <alignment horizontal="center" vertical="center"/>
      <protection/>
    </xf>
    <xf numFmtId="3" fontId="8" fillId="0" borderId="9" xfId="18" applyNumberFormat="1" applyFont="1" applyFill="1" applyBorder="1" applyAlignment="1">
      <alignment horizontal="center" vertical="center"/>
      <protection/>
    </xf>
    <xf numFmtId="0" fontId="8" fillId="0" borderId="2" xfId="18" applyFont="1" applyFill="1" applyBorder="1" applyAlignment="1">
      <alignment horizontal="center" vertical="center"/>
      <protection/>
    </xf>
    <xf numFmtId="0" fontId="8" fillId="0" borderId="7" xfId="18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workbookViewId="0" topLeftCell="A7">
      <selection activeCell="B41" sqref="B41"/>
    </sheetView>
  </sheetViews>
  <sheetFormatPr defaultColWidth="9.00390625" defaultRowHeight="12.75"/>
  <cols>
    <col min="1" max="1" width="3.00390625" style="3" customWidth="1"/>
    <col min="2" max="2" width="21.25390625" style="3" customWidth="1"/>
    <col min="3" max="3" width="10.875" style="3" customWidth="1"/>
    <col min="4" max="4" width="9.125" style="3" customWidth="1"/>
    <col min="5" max="5" width="9.625" style="3" customWidth="1"/>
    <col min="6" max="6" width="8.875" style="3" customWidth="1"/>
    <col min="7" max="9" width="9.625" style="3" customWidth="1"/>
    <col min="10" max="10" width="7.125" style="3" customWidth="1"/>
    <col min="11" max="11" width="5.75390625" style="3" customWidth="1"/>
    <col min="12" max="12" width="8.875" style="3" customWidth="1"/>
    <col min="13" max="13" width="9.625" style="3" customWidth="1"/>
    <col min="14" max="14" width="7.375" style="3" customWidth="1"/>
    <col min="15" max="15" width="7.00390625" style="3" customWidth="1"/>
    <col min="16" max="16" width="5.875" style="3" customWidth="1"/>
    <col min="17" max="17" width="9.875" style="3" customWidth="1"/>
    <col min="18" max="16384" width="10.25390625" style="3" customWidth="1"/>
  </cols>
  <sheetData>
    <row r="1" spans="2:17" ht="14.25" customHeight="1">
      <c r="B1" s="1"/>
      <c r="Q1" s="80" t="s">
        <v>86</v>
      </c>
    </row>
    <row r="2" spans="2:17" ht="14.25" customHeight="1">
      <c r="B2" s="1"/>
      <c r="Q2" s="81" t="s">
        <v>105</v>
      </c>
    </row>
    <row r="3" spans="1:17" ht="14.25" customHeight="1">
      <c r="A3" s="2"/>
      <c r="B3" s="2"/>
      <c r="Q3" s="81" t="s">
        <v>104</v>
      </c>
    </row>
    <row r="4" ht="18" customHeight="1"/>
    <row r="5" spans="1:17" ht="29.25" customHeight="1">
      <c r="A5" s="131" t="s">
        <v>81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ht="5.25" customHeight="1"/>
    <row r="7" spans="1:17" s="45" customFormat="1" ht="13.5" customHeight="1">
      <c r="A7" s="97" t="s">
        <v>0</v>
      </c>
      <c r="B7" s="97" t="s">
        <v>8</v>
      </c>
      <c r="C7" s="115" t="s">
        <v>9</v>
      </c>
      <c r="D7" s="85" t="s">
        <v>10</v>
      </c>
      <c r="E7" s="85" t="s">
        <v>11</v>
      </c>
      <c r="F7" s="97" t="s">
        <v>12</v>
      </c>
      <c r="G7" s="97"/>
      <c r="H7" s="97" t="s">
        <v>1</v>
      </c>
      <c r="I7" s="97"/>
      <c r="J7" s="97"/>
      <c r="K7" s="97"/>
      <c r="L7" s="97"/>
      <c r="M7" s="97"/>
      <c r="N7" s="97"/>
      <c r="O7" s="97"/>
      <c r="P7" s="97"/>
      <c r="Q7" s="97"/>
    </row>
    <row r="8" spans="1:17" s="45" customFormat="1" ht="13.5" customHeight="1">
      <c r="A8" s="97"/>
      <c r="B8" s="97"/>
      <c r="C8" s="116"/>
      <c r="D8" s="85"/>
      <c r="E8" s="85"/>
      <c r="F8" s="85" t="s">
        <v>13</v>
      </c>
      <c r="G8" s="85" t="s">
        <v>14</v>
      </c>
      <c r="H8" s="97" t="s">
        <v>65</v>
      </c>
      <c r="I8" s="97"/>
      <c r="J8" s="97"/>
      <c r="K8" s="97"/>
      <c r="L8" s="97"/>
      <c r="M8" s="97"/>
      <c r="N8" s="97"/>
      <c r="O8" s="97"/>
      <c r="P8" s="97"/>
      <c r="Q8" s="97"/>
    </row>
    <row r="9" spans="1:17" s="45" customFormat="1" ht="13.5" customHeight="1">
      <c r="A9" s="97"/>
      <c r="B9" s="97"/>
      <c r="C9" s="116"/>
      <c r="D9" s="85"/>
      <c r="E9" s="85"/>
      <c r="F9" s="85"/>
      <c r="G9" s="85"/>
      <c r="H9" s="85" t="s">
        <v>70</v>
      </c>
      <c r="I9" s="97" t="s">
        <v>15</v>
      </c>
      <c r="J9" s="97"/>
      <c r="K9" s="97"/>
      <c r="L9" s="97"/>
      <c r="M9" s="97"/>
      <c r="N9" s="97"/>
      <c r="O9" s="97"/>
      <c r="P9" s="97"/>
      <c r="Q9" s="97"/>
    </row>
    <row r="10" spans="1:17" s="45" customFormat="1" ht="12.75" customHeight="1">
      <c r="A10" s="97"/>
      <c r="B10" s="97"/>
      <c r="C10" s="116"/>
      <c r="D10" s="85"/>
      <c r="E10" s="85"/>
      <c r="F10" s="85"/>
      <c r="G10" s="85"/>
      <c r="H10" s="85"/>
      <c r="I10" s="97" t="s">
        <v>13</v>
      </c>
      <c r="J10" s="97"/>
      <c r="K10" s="97"/>
      <c r="L10" s="97"/>
      <c r="M10" s="97" t="s">
        <v>14</v>
      </c>
      <c r="N10" s="97"/>
      <c r="O10" s="97"/>
      <c r="P10" s="97"/>
      <c r="Q10" s="97"/>
    </row>
    <row r="11" spans="1:17" s="45" customFormat="1" ht="12.75" customHeight="1">
      <c r="A11" s="97"/>
      <c r="B11" s="97"/>
      <c r="C11" s="116"/>
      <c r="D11" s="85"/>
      <c r="E11" s="85"/>
      <c r="F11" s="85"/>
      <c r="G11" s="85"/>
      <c r="H11" s="85"/>
      <c r="I11" s="85" t="s">
        <v>91</v>
      </c>
      <c r="J11" s="97" t="s">
        <v>16</v>
      </c>
      <c r="K11" s="97"/>
      <c r="L11" s="97"/>
      <c r="M11" s="85" t="s">
        <v>90</v>
      </c>
      <c r="N11" s="85" t="s">
        <v>16</v>
      </c>
      <c r="O11" s="85"/>
      <c r="P11" s="85"/>
      <c r="Q11" s="85"/>
    </row>
    <row r="12" spans="1:17" ht="72.75" customHeight="1">
      <c r="A12" s="97"/>
      <c r="B12" s="97"/>
      <c r="C12" s="117"/>
      <c r="D12" s="85"/>
      <c r="E12" s="85"/>
      <c r="F12" s="85"/>
      <c r="G12" s="85"/>
      <c r="H12" s="85"/>
      <c r="I12" s="85"/>
      <c r="J12" s="40" t="s">
        <v>72</v>
      </c>
      <c r="K12" s="40" t="s">
        <v>18</v>
      </c>
      <c r="L12" s="40" t="s">
        <v>20</v>
      </c>
      <c r="M12" s="85"/>
      <c r="N12" s="40" t="s">
        <v>19</v>
      </c>
      <c r="O12" s="40" t="s">
        <v>17</v>
      </c>
      <c r="P12" s="40" t="s">
        <v>18</v>
      </c>
      <c r="Q12" s="40" t="s">
        <v>20</v>
      </c>
    </row>
    <row r="13" spans="1:17" s="46" customFormat="1" ht="12" customHeight="1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  <c r="Q13" s="39">
        <v>17</v>
      </c>
    </row>
    <row r="14" spans="1:17" s="50" customFormat="1" ht="17.25" customHeight="1">
      <c r="A14" s="47">
        <v>1</v>
      </c>
      <c r="B14" s="48" t="s">
        <v>21</v>
      </c>
      <c r="C14" s="129" t="s">
        <v>22</v>
      </c>
      <c r="D14" s="130"/>
      <c r="E14" s="49">
        <f>SUM(E19,E28,E37)</f>
        <v>24563164</v>
      </c>
      <c r="F14" s="49">
        <f aca="true" t="shared" si="0" ref="F14:Q14">SUM(F19,F28,F37)</f>
        <v>7791163</v>
      </c>
      <c r="G14" s="49">
        <f t="shared" si="0"/>
        <v>16772001</v>
      </c>
      <c r="H14" s="49">
        <f t="shared" si="0"/>
        <v>21501424</v>
      </c>
      <c r="I14" s="49">
        <f t="shared" si="0"/>
        <v>5808485</v>
      </c>
      <c r="J14" s="49">
        <f t="shared" si="0"/>
        <v>0</v>
      </c>
      <c r="K14" s="49">
        <f t="shared" si="0"/>
        <v>0</v>
      </c>
      <c r="L14" s="49">
        <f t="shared" si="0"/>
        <v>5808485</v>
      </c>
      <c r="M14" s="49">
        <f t="shared" si="0"/>
        <v>15692939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 t="shared" si="0"/>
        <v>15692939</v>
      </c>
    </row>
    <row r="15" spans="1:17" s="36" customFormat="1" ht="13.5" customHeight="1">
      <c r="A15" s="87" t="s">
        <v>23</v>
      </c>
      <c r="B15" s="4" t="s">
        <v>24</v>
      </c>
      <c r="C15" s="86" t="s">
        <v>43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8" s="36" customFormat="1" ht="13.5" customHeight="1">
      <c r="A16" s="88"/>
      <c r="B16" s="4" t="s">
        <v>25</v>
      </c>
      <c r="C16" s="99" t="s">
        <v>34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  <c r="R16" s="51"/>
    </row>
    <row r="17" spans="1:17" s="36" customFormat="1" ht="13.5" customHeight="1">
      <c r="A17" s="88"/>
      <c r="B17" s="4" t="s">
        <v>26</v>
      </c>
      <c r="C17" s="99" t="s">
        <v>44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</row>
    <row r="18" spans="1:18" s="36" customFormat="1" ht="13.5" customHeight="1">
      <c r="A18" s="88"/>
      <c r="B18" s="4" t="s">
        <v>27</v>
      </c>
      <c r="C18" s="90" t="s">
        <v>73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51"/>
    </row>
    <row r="19" spans="1:17" s="36" customFormat="1" ht="13.5" customHeight="1">
      <c r="A19" s="88"/>
      <c r="B19" s="4" t="s">
        <v>28</v>
      </c>
      <c r="C19" s="102">
        <v>23</v>
      </c>
      <c r="D19" s="115" t="s">
        <v>32</v>
      </c>
      <c r="E19" s="20">
        <f>SUM(F19:G19)</f>
        <v>7901155</v>
      </c>
      <c r="F19" s="20">
        <f>SUM(F20:F22)</f>
        <v>2996709</v>
      </c>
      <c r="G19" s="20">
        <f>SUM(G20:G22)</f>
        <v>4904446</v>
      </c>
      <c r="H19" s="20">
        <f>SUM(I19,M19)</f>
        <v>7811785</v>
      </c>
      <c r="I19" s="20">
        <f>SUM(L19)</f>
        <v>2907339</v>
      </c>
      <c r="J19" s="20">
        <v>0</v>
      </c>
      <c r="K19" s="20">
        <v>0</v>
      </c>
      <c r="L19" s="20">
        <v>2907339</v>
      </c>
      <c r="M19" s="20">
        <f>Q19</f>
        <v>4904446</v>
      </c>
      <c r="N19" s="20">
        <v>0</v>
      </c>
      <c r="O19" s="20">
        <v>0</v>
      </c>
      <c r="P19" s="20">
        <v>0</v>
      </c>
      <c r="Q19" s="20">
        <v>4904446</v>
      </c>
    </row>
    <row r="20" spans="1:18" s="36" customFormat="1" ht="13.5" customHeight="1" hidden="1">
      <c r="A20" s="88"/>
      <c r="B20" s="4" t="s">
        <v>3</v>
      </c>
      <c r="C20" s="103"/>
      <c r="D20" s="116"/>
      <c r="E20" s="20">
        <v>72065</v>
      </c>
      <c r="F20" s="20">
        <v>72065</v>
      </c>
      <c r="G20" s="20">
        <v>0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51"/>
    </row>
    <row r="21" spans="1:19" s="36" customFormat="1" ht="13.5" customHeight="1" hidden="1">
      <c r="A21" s="88"/>
      <c r="B21" s="4" t="s">
        <v>37</v>
      </c>
      <c r="C21" s="103"/>
      <c r="D21" s="116"/>
      <c r="E21" s="82">
        <f>SUM(F21:G21)</f>
        <v>17305</v>
      </c>
      <c r="F21" s="82">
        <v>17305</v>
      </c>
      <c r="G21" s="20">
        <v>0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S21" s="51"/>
    </row>
    <row r="22" spans="1:19" s="36" customFormat="1" ht="13.5" customHeight="1">
      <c r="A22" s="88"/>
      <c r="B22" s="4" t="s">
        <v>65</v>
      </c>
      <c r="C22" s="103"/>
      <c r="D22" s="116"/>
      <c r="E22" s="20">
        <f>SUM(F22:G22)</f>
        <v>7811785</v>
      </c>
      <c r="F22" s="20">
        <f>SUM(I19)</f>
        <v>2907339</v>
      </c>
      <c r="G22" s="20">
        <f>SUM(Q19)</f>
        <v>4904446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S22" s="51"/>
    </row>
    <row r="23" spans="1:19" s="36" customFormat="1" ht="12" customHeight="1">
      <c r="A23" s="88"/>
      <c r="B23" s="4"/>
      <c r="C23" s="104"/>
      <c r="D23" s="117"/>
      <c r="E23" s="32"/>
      <c r="F23" s="32"/>
      <c r="G23" s="32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S23" s="51"/>
    </row>
    <row r="24" spans="1:17" s="36" customFormat="1" ht="13.5" customHeight="1">
      <c r="A24" s="87" t="s">
        <v>87</v>
      </c>
      <c r="B24" s="4" t="s">
        <v>24</v>
      </c>
      <c r="C24" s="86" t="s">
        <v>43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s="36" customFormat="1" ht="13.5" customHeight="1">
      <c r="A25" s="88"/>
      <c r="B25" s="4" t="s">
        <v>25</v>
      </c>
      <c r="C25" s="90" t="s">
        <v>40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</row>
    <row r="26" spans="1:17" s="36" customFormat="1" ht="13.5" customHeight="1">
      <c r="A26" s="88"/>
      <c r="B26" s="4" t="s">
        <v>26</v>
      </c>
      <c r="C26" s="90" t="s">
        <v>41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7" s="36" customFormat="1" ht="13.5" customHeight="1">
      <c r="A27" s="88"/>
      <c r="B27" s="4" t="s">
        <v>27</v>
      </c>
      <c r="C27" s="90" t="s">
        <v>74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</row>
    <row r="28" spans="1:17" s="36" customFormat="1" ht="13.5" customHeight="1">
      <c r="A28" s="88"/>
      <c r="B28" s="4" t="s">
        <v>28</v>
      </c>
      <c r="C28" s="102">
        <v>61</v>
      </c>
      <c r="D28" s="105" t="s">
        <v>52</v>
      </c>
      <c r="E28" s="5">
        <f>SUM(F28:G28)</f>
        <v>3090079</v>
      </c>
      <c r="F28" s="5">
        <v>927024</v>
      </c>
      <c r="G28" s="5">
        <f>SUM(G29:G31)</f>
        <v>2163055</v>
      </c>
      <c r="H28" s="5">
        <f>SUM(I28,M28)</f>
        <v>2094496</v>
      </c>
      <c r="I28" s="5">
        <f>J28+K28+L28</f>
        <v>29500</v>
      </c>
      <c r="J28" s="5">
        <v>0</v>
      </c>
      <c r="K28" s="5">
        <v>0</v>
      </c>
      <c r="L28" s="5">
        <v>29500</v>
      </c>
      <c r="M28" s="5">
        <f>N28+O28+P28+Q28</f>
        <v>2064996</v>
      </c>
      <c r="N28" s="5">
        <v>0</v>
      </c>
      <c r="O28" s="5">
        <v>0</v>
      </c>
      <c r="P28" s="5">
        <v>0</v>
      </c>
      <c r="Q28" s="5">
        <v>2064996</v>
      </c>
    </row>
    <row r="29" spans="1:17" s="36" customFormat="1" ht="13.5" customHeight="1" hidden="1">
      <c r="A29" s="88"/>
      <c r="B29" s="4" t="s">
        <v>36</v>
      </c>
      <c r="C29" s="103"/>
      <c r="D29" s="106"/>
      <c r="E29" s="5">
        <v>153689</v>
      </c>
      <c r="F29" s="5">
        <v>2952</v>
      </c>
      <c r="G29" s="6">
        <v>6888</v>
      </c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s="36" customFormat="1" ht="13.5" customHeight="1" hidden="1">
      <c r="A30" s="88"/>
      <c r="B30" s="4" t="s">
        <v>37</v>
      </c>
      <c r="C30" s="103"/>
      <c r="D30" s="106"/>
      <c r="E30" s="5">
        <v>4049867</v>
      </c>
      <c r="F30" s="5">
        <v>0</v>
      </c>
      <c r="G30" s="6">
        <v>91171</v>
      </c>
      <c r="H30" s="12"/>
      <c r="I30" s="12"/>
      <c r="J30" s="12"/>
      <c r="K30" s="12"/>
      <c r="L30" s="12"/>
      <c r="M30" s="12"/>
      <c r="N30" s="12"/>
      <c r="O30" s="12"/>
      <c r="P30" s="12"/>
      <c r="Q30" s="13"/>
    </row>
    <row r="31" spans="1:17" s="36" customFormat="1" ht="13.5" customHeight="1">
      <c r="A31" s="88"/>
      <c r="B31" s="4" t="s">
        <v>65</v>
      </c>
      <c r="C31" s="103"/>
      <c r="D31" s="106"/>
      <c r="E31" s="5">
        <f>SUM(F31:G31)</f>
        <v>2094496</v>
      </c>
      <c r="F31" s="5">
        <f>SUM(I28)</f>
        <v>29500</v>
      </c>
      <c r="G31" s="6">
        <f>SUM(M28)</f>
        <v>2064996</v>
      </c>
      <c r="H31" s="7"/>
      <c r="I31" s="7"/>
      <c r="J31" s="7"/>
      <c r="K31" s="7"/>
      <c r="L31" s="7"/>
      <c r="M31" s="8"/>
      <c r="N31" s="8"/>
      <c r="O31" s="8"/>
      <c r="P31" s="8"/>
      <c r="Q31" s="8"/>
    </row>
    <row r="32" spans="1:17" s="36" customFormat="1" ht="12" customHeight="1">
      <c r="A32" s="89"/>
      <c r="B32" s="11"/>
      <c r="C32" s="104"/>
      <c r="D32" s="107"/>
      <c r="E32" s="42"/>
      <c r="F32" s="42"/>
      <c r="G32" s="43"/>
      <c r="H32" s="14"/>
      <c r="I32" s="14"/>
      <c r="J32" s="14"/>
      <c r="K32" s="14"/>
      <c r="L32" s="14"/>
      <c r="M32" s="15"/>
      <c r="N32" s="15"/>
      <c r="O32" s="15"/>
      <c r="P32" s="15"/>
      <c r="Q32" s="15"/>
    </row>
    <row r="33" spans="1:17" s="35" customFormat="1" ht="13.5" customHeight="1">
      <c r="A33" s="87" t="s">
        <v>29</v>
      </c>
      <c r="B33" s="4" t="s">
        <v>24</v>
      </c>
      <c r="C33" s="86" t="s">
        <v>43</v>
      </c>
      <c r="D33" s="98"/>
      <c r="E33" s="98"/>
      <c r="F33" s="98"/>
      <c r="G33" s="98"/>
      <c r="H33" s="98"/>
      <c r="I33" s="98"/>
      <c r="J33" s="98"/>
      <c r="K33" s="98"/>
      <c r="L33" s="98"/>
      <c r="M33" s="108"/>
      <c r="N33" s="98"/>
      <c r="O33" s="98"/>
      <c r="P33" s="98"/>
      <c r="Q33" s="98"/>
    </row>
    <row r="34" spans="1:17" s="35" customFormat="1" ht="13.5" customHeight="1">
      <c r="A34" s="88"/>
      <c r="B34" s="4" t="s">
        <v>25</v>
      </c>
      <c r="C34" s="99" t="s">
        <v>34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s="35" customFormat="1" ht="13.5" customHeight="1">
      <c r="A35" s="88"/>
      <c r="B35" s="4" t="s">
        <v>26</v>
      </c>
      <c r="C35" s="90" t="s">
        <v>44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35" customFormat="1" ht="13.5" customHeight="1">
      <c r="A36" s="88"/>
      <c r="B36" s="4" t="s">
        <v>27</v>
      </c>
      <c r="C36" s="90" t="s">
        <v>75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17" s="36" customFormat="1" ht="13.5" customHeight="1">
      <c r="A37" s="88"/>
      <c r="B37" s="4" t="s">
        <v>28</v>
      </c>
      <c r="C37" s="109">
        <v>23</v>
      </c>
      <c r="D37" s="112" t="s">
        <v>93</v>
      </c>
      <c r="E37" s="33">
        <f>SUM(F37:G37)</f>
        <v>13571930</v>
      </c>
      <c r="F37" s="33">
        <v>3867430</v>
      </c>
      <c r="G37" s="33">
        <v>9704500</v>
      </c>
      <c r="H37" s="33">
        <f>SUM(I37,M37)</f>
        <v>11595143</v>
      </c>
      <c r="I37" s="33">
        <f>J37+K37+L37</f>
        <v>2871646</v>
      </c>
      <c r="J37" s="33">
        <v>0</v>
      </c>
      <c r="K37" s="33">
        <v>0</v>
      </c>
      <c r="L37" s="33">
        <v>2871646</v>
      </c>
      <c r="M37" s="33">
        <f>N37+O37+P37+Q37</f>
        <v>8723497</v>
      </c>
      <c r="N37" s="33">
        <v>0</v>
      </c>
      <c r="O37" s="33"/>
      <c r="P37" s="33">
        <v>0</v>
      </c>
      <c r="Q37" s="33">
        <v>8723497</v>
      </c>
    </row>
    <row r="38" spans="1:17" s="36" customFormat="1" ht="13.5" customHeight="1" hidden="1">
      <c r="A38" s="88"/>
      <c r="B38" s="11" t="s">
        <v>3</v>
      </c>
      <c r="C38" s="110"/>
      <c r="D38" s="113"/>
      <c r="E38" s="83">
        <v>178298</v>
      </c>
      <c r="F38" s="83">
        <v>35660</v>
      </c>
      <c r="G38" s="84">
        <v>142638</v>
      </c>
      <c r="H38" s="52"/>
      <c r="I38" s="52"/>
      <c r="J38" s="52"/>
      <c r="K38" s="52"/>
      <c r="L38" s="52"/>
      <c r="M38" s="53"/>
      <c r="N38" s="54"/>
      <c r="O38" s="54"/>
      <c r="P38" s="54"/>
      <c r="Q38" s="54"/>
    </row>
    <row r="39" spans="1:17" s="36" customFormat="1" ht="13.5" customHeight="1" hidden="1">
      <c r="A39" s="88"/>
      <c r="B39" s="11" t="s">
        <v>37</v>
      </c>
      <c r="C39" s="110"/>
      <c r="D39" s="113"/>
      <c r="E39" s="83">
        <f>SUM(F39:G39)</f>
        <v>865806</v>
      </c>
      <c r="F39" s="83">
        <v>457731</v>
      </c>
      <c r="G39" s="84">
        <v>408075</v>
      </c>
      <c r="H39" s="55"/>
      <c r="I39" s="55"/>
      <c r="J39" s="55"/>
      <c r="K39" s="55"/>
      <c r="L39" s="55"/>
      <c r="M39" s="56"/>
      <c r="N39" s="57"/>
      <c r="O39" s="57"/>
      <c r="P39" s="57"/>
      <c r="Q39" s="57"/>
    </row>
    <row r="40" spans="1:17" s="36" customFormat="1" ht="13.5" customHeight="1">
      <c r="A40" s="88"/>
      <c r="B40" s="11" t="s">
        <v>65</v>
      </c>
      <c r="C40" s="110"/>
      <c r="D40" s="113"/>
      <c r="E40" s="33">
        <f>SUM(F40:G40)</f>
        <v>11595143</v>
      </c>
      <c r="F40" s="33">
        <f>SUM(I37)</f>
        <v>2871646</v>
      </c>
      <c r="G40" s="34">
        <f>SUM(Q37)</f>
        <v>8723497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36" customFormat="1" ht="12" customHeight="1">
      <c r="A41" s="89"/>
      <c r="B41" s="11" t="s">
        <v>84</v>
      </c>
      <c r="C41" s="111"/>
      <c r="D41" s="114"/>
      <c r="E41" s="33">
        <f>SUM(F41:G41)</f>
        <v>1000000</v>
      </c>
      <c r="F41" s="33">
        <v>1000000</v>
      </c>
      <c r="G41" s="34"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s="36" customFormat="1" ht="13.5" customHeight="1" hidden="1">
      <c r="A42" s="87" t="s">
        <v>45</v>
      </c>
      <c r="B42" s="4" t="s">
        <v>24</v>
      </c>
      <c r="C42" s="86" t="s">
        <v>43</v>
      </c>
      <c r="D42" s="98"/>
      <c r="E42" s="98"/>
      <c r="F42" s="98"/>
      <c r="G42" s="98"/>
      <c r="H42" s="108"/>
      <c r="I42" s="98"/>
      <c r="J42" s="98"/>
      <c r="K42" s="98"/>
      <c r="L42" s="98"/>
      <c r="M42" s="98"/>
      <c r="N42" s="98"/>
      <c r="O42" s="98"/>
      <c r="P42" s="98"/>
      <c r="Q42" s="98"/>
    </row>
    <row r="43" spans="1:18" s="36" customFormat="1" ht="13.5" customHeight="1" hidden="1">
      <c r="A43" s="88"/>
      <c r="B43" s="4" t="s">
        <v>25</v>
      </c>
      <c r="C43" s="99" t="s">
        <v>76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51"/>
    </row>
    <row r="44" spans="1:17" s="36" customFormat="1" ht="13.5" customHeight="1" hidden="1">
      <c r="A44" s="88"/>
      <c r="B44" s="4" t="s">
        <v>26</v>
      </c>
      <c r="C44" s="99" t="s">
        <v>77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</row>
    <row r="45" spans="1:18" s="36" customFormat="1" ht="13.5" customHeight="1" hidden="1">
      <c r="A45" s="88"/>
      <c r="B45" s="4" t="s">
        <v>27</v>
      </c>
      <c r="C45" s="90" t="s">
        <v>78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  <c r="R45" s="51"/>
    </row>
    <row r="46" spans="1:17" s="36" customFormat="1" ht="13.5" customHeight="1" hidden="1">
      <c r="A46" s="88"/>
      <c r="B46" s="44" t="s">
        <v>28</v>
      </c>
      <c r="C46" s="102">
        <v>15</v>
      </c>
      <c r="D46" s="105" t="s">
        <v>42</v>
      </c>
      <c r="E46" s="42">
        <v>0</v>
      </c>
      <c r="F46" s="42">
        <v>0</v>
      </c>
      <c r="G46" s="42">
        <v>0</v>
      </c>
      <c r="H46" s="42">
        <f>SUM(I46,M46)</f>
        <v>0</v>
      </c>
      <c r="I46" s="42">
        <f>J46+L46</f>
        <v>0</v>
      </c>
      <c r="J46" s="42">
        <v>0</v>
      </c>
      <c r="K46" s="42">
        <v>0</v>
      </c>
      <c r="L46" s="42">
        <v>0</v>
      </c>
      <c r="M46" s="42">
        <f>Q46</f>
        <v>0</v>
      </c>
      <c r="N46" s="42">
        <v>0</v>
      </c>
      <c r="O46" s="42">
        <v>0</v>
      </c>
      <c r="P46" s="42">
        <v>0</v>
      </c>
      <c r="Q46" s="42"/>
    </row>
    <row r="47" spans="1:17" s="36" customFormat="1" ht="13.5" customHeight="1" hidden="1">
      <c r="A47" s="88"/>
      <c r="B47" s="44">
        <v>2011</v>
      </c>
      <c r="C47" s="103"/>
      <c r="D47" s="106"/>
      <c r="E47" s="42">
        <f>SUM(F47:G47)</f>
        <v>10000</v>
      </c>
      <c r="F47" s="42">
        <v>1500</v>
      </c>
      <c r="G47" s="42">
        <v>8500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8" s="36" customFormat="1" ht="13.5" customHeight="1" hidden="1">
      <c r="A48" s="88"/>
      <c r="B48" s="4" t="s">
        <v>3</v>
      </c>
      <c r="C48" s="103"/>
      <c r="D48" s="106"/>
      <c r="E48" s="5">
        <f>SUM(F48:G48)</f>
        <v>0</v>
      </c>
      <c r="F48" s="5">
        <f>SUM(I46)</f>
        <v>0</v>
      </c>
      <c r="G48" s="5">
        <f>SUM(M46)</f>
        <v>0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51"/>
    </row>
    <row r="49" spans="1:19" s="36" customFormat="1" ht="13.5" customHeight="1" hidden="1">
      <c r="A49" s="89"/>
      <c r="B49" s="4"/>
      <c r="C49" s="104"/>
      <c r="D49" s="107"/>
      <c r="E49" s="5"/>
      <c r="F49" s="5"/>
      <c r="G49" s="5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S49" s="51"/>
    </row>
    <row r="50" spans="1:17" s="36" customFormat="1" ht="12.75" customHeight="1" hidden="1">
      <c r="A50" s="87" t="s">
        <v>31</v>
      </c>
      <c r="B50" s="4" t="s">
        <v>24</v>
      </c>
      <c r="C50" s="86" t="s">
        <v>43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s="36" customFormat="1" ht="12.75" customHeight="1" hidden="1">
      <c r="A51" s="88"/>
      <c r="B51" s="4" t="s">
        <v>25</v>
      </c>
      <c r="C51" s="90" t="s">
        <v>34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6"/>
    </row>
    <row r="52" spans="1:17" s="36" customFormat="1" ht="12.75" customHeight="1" hidden="1">
      <c r="A52" s="88"/>
      <c r="B52" s="4" t="s">
        <v>26</v>
      </c>
      <c r="C52" s="90" t="s">
        <v>44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</row>
    <row r="53" spans="1:17" s="36" customFormat="1" ht="12.75" customHeight="1" hidden="1">
      <c r="A53" s="88"/>
      <c r="B53" s="4" t="s">
        <v>27</v>
      </c>
      <c r="C53" s="90" t="s">
        <v>67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6"/>
    </row>
    <row r="54" spans="1:17" s="36" customFormat="1" ht="12.75" customHeight="1" hidden="1">
      <c r="A54" s="88"/>
      <c r="B54" s="4" t="s">
        <v>28</v>
      </c>
      <c r="C54" s="60"/>
      <c r="D54" s="41"/>
      <c r="E54" s="5">
        <f>SUM(F54:G54)</f>
        <v>0</v>
      </c>
      <c r="F54" s="5"/>
      <c r="G54" s="5"/>
      <c r="H54" s="5">
        <f>I54+M54</f>
        <v>0</v>
      </c>
      <c r="I54" s="5">
        <f>J54+L54</f>
        <v>0</v>
      </c>
      <c r="J54" s="5">
        <v>0</v>
      </c>
      <c r="K54" s="5">
        <v>0</v>
      </c>
      <c r="L54" s="5"/>
      <c r="M54" s="5">
        <f>Q54</f>
        <v>0</v>
      </c>
      <c r="N54" s="5">
        <v>0</v>
      </c>
      <c r="O54" s="5">
        <v>0</v>
      </c>
      <c r="P54" s="5">
        <v>0</v>
      </c>
      <c r="Q54" s="5"/>
    </row>
    <row r="55" spans="1:17" s="36" customFormat="1" ht="12.75" customHeight="1" hidden="1">
      <c r="A55" s="88"/>
      <c r="B55" s="4" t="s">
        <v>3</v>
      </c>
      <c r="C55" s="102">
        <v>23</v>
      </c>
      <c r="D55" s="105" t="s">
        <v>32</v>
      </c>
      <c r="E55" s="5">
        <f>SUM(F55:G55)</f>
        <v>0</v>
      </c>
      <c r="F55" s="33">
        <f>SUM(I54)</f>
        <v>0</v>
      </c>
      <c r="G55" s="33">
        <f>SUM(M54)</f>
        <v>0</v>
      </c>
      <c r="H55" s="7"/>
      <c r="I55" s="7"/>
      <c r="J55" s="7"/>
      <c r="K55" s="7"/>
      <c r="L55" s="7"/>
      <c r="M55" s="8"/>
      <c r="N55" s="9"/>
      <c r="O55" s="9"/>
      <c r="P55" s="9"/>
      <c r="Q55" s="9"/>
    </row>
    <row r="56" spans="1:17" s="36" customFormat="1" ht="12.75" customHeight="1" hidden="1">
      <c r="A56" s="88"/>
      <c r="B56" s="11"/>
      <c r="C56" s="103"/>
      <c r="D56" s="106"/>
      <c r="E56" s="5"/>
      <c r="F56" s="33"/>
      <c r="G56" s="33"/>
      <c r="H56" s="12"/>
      <c r="I56" s="12"/>
      <c r="J56" s="12"/>
      <c r="K56" s="12"/>
      <c r="L56" s="12"/>
      <c r="M56" s="13"/>
      <c r="N56" s="10"/>
      <c r="O56" s="10"/>
      <c r="P56" s="10"/>
      <c r="Q56" s="10"/>
    </row>
    <row r="57" spans="1:17" s="36" customFormat="1" ht="12.75" customHeight="1" hidden="1">
      <c r="A57" s="89"/>
      <c r="B57" s="11"/>
      <c r="C57" s="104"/>
      <c r="D57" s="107"/>
      <c r="E57" s="5"/>
      <c r="F57" s="5"/>
      <c r="G57" s="6"/>
      <c r="H57" s="14"/>
      <c r="I57" s="14"/>
      <c r="J57" s="14"/>
      <c r="K57" s="14"/>
      <c r="L57" s="14"/>
      <c r="M57" s="15"/>
      <c r="N57" s="16"/>
      <c r="O57" s="16"/>
      <c r="P57" s="16"/>
      <c r="Q57" s="16"/>
    </row>
    <row r="58" spans="1:17" s="36" customFormat="1" ht="12" hidden="1">
      <c r="A58" s="87" t="s">
        <v>46</v>
      </c>
      <c r="B58" s="4" t="s">
        <v>24</v>
      </c>
      <c r="C58" s="86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s="36" customFormat="1" ht="12" hidden="1">
      <c r="A59" s="88"/>
      <c r="B59" s="4" t="s">
        <v>25</v>
      </c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</row>
    <row r="60" spans="1:17" s="36" customFormat="1" ht="12" hidden="1">
      <c r="A60" s="88"/>
      <c r="B60" s="4" t="s">
        <v>26</v>
      </c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1"/>
    </row>
    <row r="61" spans="1:17" s="36" customFormat="1" ht="12" hidden="1">
      <c r="A61" s="88"/>
      <c r="B61" s="4" t="s">
        <v>27</v>
      </c>
      <c r="C61" s="90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6"/>
    </row>
    <row r="62" spans="1:17" s="36" customFormat="1" ht="12" hidden="1">
      <c r="A62" s="88"/>
      <c r="B62" s="4" t="s">
        <v>28</v>
      </c>
      <c r="C62" s="61"/>
      <c r="D62" s="62"/>
      <c r="E62" s="5"/>
      <c r="F62" s="5"/>
      <c r="G62" s="5"/>
      <c r="H62" s="5"/>
      <c r="I62" s="5"/>
      <c r="J62" s="5"/>
      <c r="K62" s="5"/>
      <c r="L62" s="5"/>
      <c r="M62" s="5"/>
      <c r="N62" s="5">
        <v>0</v>
      </c>
      <c r="O62" s="5"/>
      <c r="P62" s="5">
        <v>0</v>
      </c>
      <c r="Q62" s="5">
        <v>0</v>
      </c>
    </row>
    <row r="63" spans="1:17" s="36" customFormat="1" ht="12" hidden="1">
      <c r="A63" s="88"/>
      <c r="B63" s="11" t="s">
        <v>62</v>
      </c>
      <c r="C63" s="102">
        <v>57</v>
      </c>
      <c r="D63" s="105" t="s">
        <v>48</v>
      </c>
      <c r="E63" s="5"/>
      <c r="F63" s="5"/>
      <c r="G63" s="6"/>
      <c r="H63" s="7"/>
      <c r="I63" s="7"/>
      <c r="J63" s="7"/>
      <c r="K63" s="7"/>
      <c r="L63" s="7"/>
      <c r="M63" s="8"/>
      <c r="N63" s="9"/>
      <c r="O63" s="9"/>
      <c r="P63" s="9"/>
      <c r="Q63" s="9"/>
    </row>
    <row r="64" spans="1:17" s="36" customFormat="1" ht="12" hidden="1">
      <c r="A64" s="88"/>
      <c r="B64" s="11" t="s">
        <v>68</v>
      </c>
      <c r="C64" s="124"/>
      <c r="D64" s="106"/>
      <c r="E64" s="5"/>
      <c r="F64" s="5"/>
      <c r="G64" s="6"/>
      <c r="H64" s="12"/>
      <c r="I64" s="12"/>
      <c r="J64" s="12"/>
      <c r="K64" s="12"/>
      <c r="L64" s="12"/>
      <c r="M64" s="13"/>
      <c r="N64" s="10"/>
      <c r="O64" s="10"/>
      <c r="P64" s="10"/>
      <c r="Q64" s="10"/>
    </row>
    <row r="65" spans="1:17" s="36" customFormat="1" ht="12" hidden="1">
      <c r="A65" s="88"/>
      <c r="B65" s="11" t="s">
        <v>35</v>
      </c>
      <c r="C65" s="124"/>
      <c r="D65" s="106"/>
      <c r="E65" s="5"/>
      <c r="F65" s="5"/>
      <c r="G65" s="6"/>
      <c r="H65" s="12"/>
      <c r="I65" s="12"/>
      <c r="J65" s="12"/>
      <c r="K65" s="12"/>
      <c r="L65" s="12"/>
      <c r="M65" s="13"/>
      <c r="N65" s="10"/>
      <c r="O65" s="10"/>
      <c r="P65" s="10"/>
      <c r="Q65" s="10"/>
    </row>
    <row r="66" spans="1:17" s="36" customFormat="1" ht="12" hidden="1">
      <c r="A66" s="89"/>
      <c r="B66" s="11" t="s">
        <v>36</v>
      </c>
      <c r="C66" s="125"/>
      <c r="D66" s="106"/>
      <c r="E66" s="5">
        <f>SUM(F66,G66)</f>
        <v>0</v>
      </c>
      <c r="F66" s="5">
        <v>0</v>
      </c>
      <c r="G66" s="6">
        <v>0</v>
      </c>
      <c r="H66" s="12"/>
      <c r="I66" s="12"/>
      <c r="J66" s="12"/>
      <c r="K66" s="12"/>
      <c r="L66" s="12"/>
      <c r="M66" s="13"/>
      <c r="N66" s="10"/>
      <c r="O66" s="10"/>
      <c r="P66" s="10"/>
      <c r="Q66" s="10"/>
    </row>
    <row r="67" spans="1:17" s="36" customFormat="1" ht="12.75" customHeight="1" hidden="1">
      <c r="A67" s="87" t="s">
        <v>46</v>
      </c>
      <c r="B67" s="4" t="s">
        <v>24</v>
      </c>
      <c r="C67" s="86" t="s">
        <v>43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1:17" s="36" customFormat="1" ht="12.75" customHeight="1" hidden="1">
      <c r="A68" s="88"/>
      <c r="B68" s="4" t="s">
        <v>25</v>
      </c>
      <c r="C68" s="99" t="s">
        <v>47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1"/>
    </row>
    <row r="69" spans="1:17" s="36" customFormat="1" ht="12.75" customHeight="1" hidden="1">
      <c r="A69" s="88"/>
      <c r="B69" s="4" t="s">
        <v>26</v>
      </c>
      <c r="C69" s="99" t="s">
        <v>64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</row>
    <row r="70" spans="1:17" s="36" customFormat="1" ht="12.75" customHeight="1" hidden="1">
      <c r="A70" s="88"/>
      <c r="B70" s="4" t="s">
        <v>27</v>
      </c>
      <c r="C70" s="90" t="s">
        <v>63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6"/>
    </row>
    <row r="71" spans="1:17" s="36" customFormat="1" ht="12.75" customHeight="1" hidden="1">
      <c r="A71" s="88"/>
      <c r="B71" s="4" t="s">
        <v>28</v>
      </c>
      <c r="C71" s="61"/>
      <c r="D71" s="62"/>
      <c r="E71" s="5"/>
      <c r="F71" s="5"/>
      <c r="G71" s="5">
        <f>SUM(G72:G73)</f>
        <v>0</v>
      </c>
      <c r="H71" s="5">
        <f>I71+M71</f>
        <v>0</v>
      </c>
      <c r="I71" s="5">
        <f>J71+L71</f>
        <v>0</v>
      </c>
      <c r="J71" s="5">
        <v>0</v>
      </c>
      <c r="K71" s="5">
        <v>0</v>
      </c>
      <c r="L71" s="5"/>
      <c r="M71" s="5">
        <f>Q71</f>
        <v>0</v>
      </c>
      <c r="N71" s="5">
        <v>0</v>
      </c>
      <c r="O71" s="5">
        <v>0</v>
      </c>
      <c r="P71" s="5">
        <v>0</v>
      </c>
      <c r="Q71" s="5">
        <v>0</v>
      </c>
    </row>
    <row r="72" spans="1:17" s="36" customFormat="1" ht="11.25" customHeight="1" hidden="1">
      <c r="A72" s="88"/>
      <c r="B72" s="11" t="s">
        <v>66</v>
      </c>
      <c r="C72" s="102">
        <v>57</v>
      </c>
      <c r="D72" s="105" t="s">
        <v>48</v>
      </c>
      <c r="E72" s="5"/>
      <c r="F72" s="5"/>
      <c r="G72" s="6">
        <v>0</v>
      </c>
      <c r="H72" s="7"/>
      <c r="I72" s="7"/>
      <c r="J72" s="7"/>
      <c r="K72" s="7"/>
      <c r="L72" s="7"/>
      <c r="M72" s="8"/>
      <c r="N72" s="9"/>
      <c r="O72" s="9"/>
      <c r="P72" s="9"/>
      <c r="Q72" s="9"/>
    </row>
    <row r="73" spans="1:17" s="36" customFormat="1" ht="11.25" customHeight="1" hidden="1">
      <c r="A73" s="88"/>
      <c r="B73" s="11" t="s">
        <v>35</v>
      </c>
      <c r="C73" s="103"/>
      <c r="D73" s="124"/>
      <c r="E73" s="5"/>
      <c r="F73" s="33"/>
      <c r="G73" s="33">
        <v>0</v>
      </c>
      <c r="H73" s="12"/>
      <c r="I73" s="12"/>
      <c r="J73" s="12"/>
      <c r="K73" s="12"/>
      <c r="L73" s="12"/>
      <c r="M73" s="13"/>
      <c r="N73" s="10"/>
      <c r="O73" s="10"/>
      <c r="P73" s="10"/>
      <c r="Q73" s="10"/>
    </row>
    <row r="74" spans="1:17" s="36" customFormat="1" ht="11.25" customHeight="1" hidden="1">
      <c r="A74" s="88"/>
      <c r="B74" s="11"/>
      <c r="C74" s="103"/>
      <c r="D74" s="124"/>
      <c r="E74" s="5"/>
      <c r="F74" s="5"/>
      <c r="G74" s="6"/>
      <c r="H74" s="12"/>
      <c r="I74" s="12"/>
      <c r="J74" s="12"/>
      <c r="K74" s="12"/>
      <c r="L74" s="12"/>
      <c r="M74" s="13"/>
      <c r="N74" s="10"/>
      <c r="O74" s="10"/>
      <c r="P74" s="10"/>
      <c r="Q74" s="10"/>
    </row>
    <row r="75" spans="1:17" s="36" customFormat="1" ht="11.25" customHeight="1" hidden="1">
      <c r="A75" s="88"/>
      <c r="B75" s="63"/>
      <c r="C75" s="103"/>
      <c r="D75" s="124"/>
      <c r="E75" s="64"/>
      <c r="F75" s="64"/>
      <c r="G75" s="65"/>
      <c r="H75" s="12"/>
      <c r="I75" s="12"/>
      <c r="J75" s="12"/>
      <c r="K75" s="12"/>
      <c r="L75" s="12"/>
      <c r="M75" s="13"/>
      <c r="N75" s="10"/>
      <c r="O75" s="10"/>
      <c r="P75" s="10"/>
      <c r="Q75" s="10"/>
    </row>
    <row r="76" spans="1:17" s="36" customFormat="1" ht="12.75" customHeight="1" hidden="1">
      <c r="A76" s="87" t="s">
        <v>46</v>
      </c>
      <c r="B76" s="11" t="s">
        <v>24</v>
      </c>
      <c r="C76" s="86" t="s">
        <v>43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1:17" s="36" customFormat="1" ht="12.75" customHeight="1" hidden="1">
      <c r="A77" s="88"/>
      <c r="B77" s="11" t="s">
        <v>25</v>
      </c>
      <c r="C77" s="90" t="s">
        <v>5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6"/>
    </row>
    <row r="78" spans="1:17" s="36" customFormat="1" ht="12.75" customHeight="1" hidden="1">
      <c r="A78" s="88"/>
      <c r="B78" s="11" t="s">
        <v>26</v>
      </c>
      <c r="C78" s="99" t="s">
        <v>6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</row>
    <row r="79" spans="1:17" s="36" customFormat="1" ht="12.75" customHeight="1" hidden="1">
      <c r="A79" s="88"/>
      <c r="B79" s="11" t="s">
        <v>27</v>
      </c>
      <c r="C79" s="90" t="s">
        <v>33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6"/>
    </row>
    <row r="80" spans="1:19" s="36" customFormat="1" ht="12.75" customHeight="1" hidden="1">
      <c r="A80" s="88"/>
      <c r="B80" s="11" t="s">
        <v>28</v>
      </c>
      <c r="C80" s="61"/>
      <c r="D80" s="62"/>
      <c r="E80" s="5">
        <f>SUM(F80:G80)</f>
        <v>0</v>
      </c>
      <c r="F80" s="5"/>
      <c r="G80" s="5"/>
      <c r="H80" s="5">
        <f>I80+M80</f>
        <v>0</v>
      </c>
      <c r="I80" s="5">
        <f>J80+L80</f>
        <v>0</v>
      </c>
      <c r="J80" s="5"/>
      <c r="K80" s="5">
        <v>0</v>
      </c>
      <c r="L80" s="5">
        <v>0</v>
      </c>
      <c r="M80" s="5">
        <f>Q80</f>
        <v>0</v>
      </c>
      <c r="N80" s="5">
        <v>0</v>
      </c>
      <c r="O80" s="5">
        <v>0</v>
      </c>
      <c r="P80" s="5">
        <v>0</v>
      </c>
      <c r="Q80" s="5"/>
      <c r="S80" s="51"/>
    </row>
    <row r="81" spans="1:17" s="36" customFormat="1" ht="12.75" customHeight="1" hidden="1">
      <c r="A81" s="88"/>
      <c r="B81" s="4" t="s">
        <v>3</v>
      </c>
      <c r="C81" s="102">
        <v>75</v>
      </c>
      <c r="D81" s="105" t="s">
        <v>7</v>
      </c>
      <c r="E81" s="5">
        <f>SUM(F81:G81)</f>
        <v>0</v>
      </c>
      <c r="F81" s="5">
        <f>SUM(I80)</f>
        <v>0</v>
      </c>
      <c r="G81" s="6">
        <f>SUM(M80)</f>
        <v>0</v>
      </c>
      <c r="H81" s="7"/>
      <c r="I81" s="7"/>
      <c r="J81" s="7"/>
      <c r="K81" s="7"/>
      <c r="L81" s="7"/>
      <c r="M81" s="8"/>
      <c r="N81" s="9"/>
      <c r="O81" s="9"/>
      <c r="P81" s="9"/>
      <c r="Q81" s="9"/>
    </row>
    <row r="82" spans="1:17" s="36" customFormat="1" ht="12.75" customHeight="1" hidden="1">
      <c r="A82" s="88"/>
      <c r="B82" s="11"/>
      <c r="C82" s="103"/>
      <c r="D82" s="106"/>
      <c r="E82" s="5"/>
      <c r="F82" s="5"/>
      <c r="G82" s="6"/>
      <c r="H82" s="12"/>
      <c r="I82" s="12"/>
      <c r="J82" s="12"/>
      <c r="K82" s="12"/>
      <c r="L82" s="12"/>
      <c r="M82" s="13"/>
      <c r="N82" s="10"/>
      <c r="O82" s="10"/>
      <c r="P82" s="10"/>
      <c r="Q82" s="10"/>
    </row>
    <row r="83" spans="1:17" s="36" customFormat="1" ht="12.75" customHeight="1" hidden="1">
      <c r="A83" s="89"/>
      <c r="B83" s="11"/>
      <c r="C83" s="104"/>
      <c r="D83" s="107"/>
      <c r="E83" s="5"/>
      <c r="F83" s="5"/>
      <c r="G83" s="6"/>
      <c r="H83" s="14"/>
      <c r="I83" s="14"/>
      <c r="J83" s="14"/>
      <c r="K83" s="14"/>
      <c r="L83" s="14"/>
      <c r="M83" s="15"/>
      <c r="N83" s="16"/>
      <c r="O83" s="16"/>
      <c r="P83" s="16"/>
      <c r="Q83" s="16"/>
    </row>
    <row r="84" spans="1:17" s="67" customFormat="1" ht="12.75" customHeight="1" hidden="1">
      <c r="A84" s="87" t="s">
        <v>23</v>
      </c>
      <c r="B84" s="66" t="s">
        <v>24</v>
      </c>
      <c r="C84" s="123" t="s">
        <v>49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</row>
    <row r="85" spans="1:17" s="36" customFormat="1" ht="12.75" customHeight="1" hidden="1">
      <c r="A85" s="88"/>
      <c r="B85" s="11" t="s">
        <v>25</v>
      </c>
      <c r="C85" s="86" t="s">
        <v>50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1:17" s="36" customFormat="1" ht="12.75" customHeight="1" hidden="1">
      <c r="A86" s="88"/>
      <c r="B86" s="11" t="s">
        <v>26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s="36" customFormat="1" ht="12.75" customHeight="1" hidden="1">
      <c r="A87" s="88"/>
      <c r="B87" s="11" t="s">
        <v>27</v>
      </c>
      <c r="C87" s="86" t="s">
        <v>51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1:17" s="36" customFormat="1" ht="12.75" customHeight="1" hidden="1">
      <c r="A88" s="88"/>
      <c r="B88" s="4" t="s">
        <v>28</v>
      </c>
      <c r="C88" s="39"/>
      <c r="D88" s="40"/>
      <c r="E88" s="20">
        <f>SUM(F88:G88)</f>
        <v>0</v>
      </c>
      <c r="F88" s="20"/>
      <c r="G88" s="20">
        <v>0</v>
      </c>
      <c r="H88" s="68">
        <f>SUM(L88)</f>
        <v>0</v>
      </c>
      <c r="I88" s="20">
        <f>J88+L88</f>
        <v>0</v>
      </c>
      <c r="J88" s="68">
        <v>0</v>
      </c>
      <c r="K88" s="68">
        <v>0</v>
      </c>
      <c r="L88" s="68"/>
      <c r="M88" s="68">
        <v>0</v>
      </c>
      <c r="N88" s="68">
        <v>0</v>
      </c>
      <c r="O88" s="68">
        <v>0</v>
      </c>
      <c r="P88" s="68">
        <v>0</v>
      </c>
      <c r="Q88" s="68">
        <v>0</v>
      </c>
    </row>
    <row r="89" spans="1:17" s="36" customFormat="1" ht="12.75" customHeight="1" hidden="1">
      <c r="A89" s="88"/>
      <c r="B89" s="4" t="s">
        <v>3</v>
      </c>
      <c r="C89" s="97"/>
      <c r="D89" s="85" t="s">
        <v>52</v>
      </c>
      <c r="E89" s="20">
        <f>SUM(F89:G89)</f>
        <v>0</v>
      </c>
      <c r="F89" s="20">
        <f>SUM(L88)</f>
        <v>0</v>
      </c>
      <c r="G89" s="25">
        <f>SUM(Q88)</f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7"/>
    </row>
    <row r="90" spans="1:17" s="36" customFormat="1" ht="12.75" customHeight="1" hidden="1">
      <c r="A90" s="88"/>
      <c r="B90" s="4"/>
      <c r="C90" s="97"/>
      <c r="D90" s="85"/>
      <c r="E90" s="20"/>
      <c r="F90" s="20"/>
      <c r="G90" s="25"/>
      <c r="H90" s="23"/>
      <c r="I90" s="23"/>
      <c r="J90" s="23"/>
      <c r="K90" s="23"/>
      <c r="L90" s="23"/>
      <c r="M90" s="23"/>
      <c r="N90" s="23"/>
      <c r="O90" s="23"/>
      <c r="P90" s="23"/>
      <c r="Q90" s="24"/>
    </row>
    <row r="91" spans="1:17" s="36" customFormat="1" ht="12.75" customHeight="1" hidden="1">
      <c r="A91" s="89"/>
      <c r="B91" s="4"/>
      <c r="C91" s="97"/>
      <c r="D91" s="85"/>
      <c r="E91" s="20"/>
      <c r="F91" s="20"/>
      <c r="G91" s="25"/>
      <c r="H91" s="29"/>
      <c r="I91" s="29"/>
      <c r="J91" s="29"/>
      <c r="K91" s="29"/>
      <c r="L91" s="29"/>
      <c r="M91" s="29"/>
      <c r="N91" s="29"/>
      <c r="O91" s="29"/>
      <c r="P91" s="29"/>
      <c r="Q91" s="30"/>
    </row>
    <row r="92" spans="1:17" s="72" customFormat="1" ht="15" customHeight="1">
      <c r="A92" s="69">
        <v>2</v>
      </c>
      <c r="B92" s="70" t="s">
        <v>30</v>
      </c>
      <c r="C92" s="122" t="s">
        <v>22</v>
      </c>
      <c r="D92" s="122"/>
      <c r="E92" s="71">
        <f>SUM(E97,E106,E115,E123,E132,E141,E150,E158,E166)</f>
        <v>3859351</v>
      </c>
      <c r="F92" s="71">
        <f>SUM(F97,F106,F115,F123,F132,F141,F150,F158,F166)</f>
        <v>421541</v>
      </c>
      <c r="G92" s="71">
        <f aca="true" t="shared" si="1" ref="G92:Q92">SUM(G97,G106,G115,G123,G132,G141,G150,G158,G166)</f>
        <v>3437810</v>
      </c>
      <c r="H92" s="71">
        <f t="shared" si="1"/>
        <v>2241459</v>
      </c>
      <c r="I92" s="71">
        <f t="shared" si="1"/>
        <v>318303</v>
      </c>
      <c r="J92" s="71">
        <f t="shared" si="1"/>
        <v>0</v>
      </c>
      <c r="K92" s="71">
        <f t="shared" si="1"/>
        <v>0</v>
      </c>
      <c r="L92" s="71">
        <f t="shared" si="1"/>
        <v>318303</v>
      </c>
      <c r="M92" s="71">
        <f t="shared" si="1"/>
        <v>1923156</v>
      </c>
      <c r="N92" s="71">
        <f t="shared" si="1"/>
        <v>0</v>
      </c>
      <c r="O92" s="71">
        <f t="shared" si="1"/>
        <v>0</v>
      </c>
      <c r="P92" s="71">
        <f t="shared" si="1"/>
        <v>0</v>
      </c>
      <c r="Q92" s="71">
        <f t="shared" si="1"/>
        <v>1923156</v>
      </c>
    </row>
    <row r="93" spans="1:17" s="36" customFormat="1" ht="13.5" customHeight="1">
      <c r="A93" s="87" t="s">
        <v>88</v>
      </c>
      <c r="B93" s="4" t="s">
        <v>24</v>
      </c>
      <c r="C93" s="90" t="s">
        <v>71</v>
      </c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4"/>
    </row>
    <row r="94" spans="1:17" s="36" customFormat="1" ht="12.75" customHeight="1">
      <c r="A94" s="88"/>
      <c r="B94" s="11" t="s">
        <v>25</v>
      </c>
      <c r="C94" s="9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4"/>
    </row>
    <row r="95" spans="1:17" s="36" customFormat="1" ht="12.75" customHeight="1">
      <c r="A95" s="88"/>
      <c r="B95" s="11" t="s">
        <v>26</v>
      </c>
      <c r="C95" s="9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4"/>
    </row>
    <row r="96" spans="1:17" s="36" customFormat="1" ht="12.75" customHeight="1">
      <c r="A96" s="88"/>
      <c r="B96" s="11" t="s">
        <v>27</v>
      </c>
      <c r="C96" s="90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4"/>
    </row>
    <row r="97" spans="1:17" s="36" customFormat="1" ht="13.5" customHeight="1">
      <c r="A97" s="88"/>
      <c r="B97" s="11" t="s">
        <v>28</v>
      </c>
      <c r="C97" s="87"/>
      <c r="D97" s="115" t="s">
        <v>2</v>
      </c>
      <c r="E97" s="20">
        <f>SUM(E98:E100)</f>
        <v>84504</v>
      </c>
      <c r="F97" s="20">
        <f>SUM(F98:F101)</f>
        <v>0</v>
      </c>
      <c r="G97" s="20">
        <f>SUM(G98:G100)</f>
        <v>84504</v>
      </c>
      <c r="H97" s="20">
        <f>I97+M97</f>
        <v>44814</v>
      </c>
      <c r="I97" s="20">
        <f>SUM(L97)</f>
        <v>0</v>
      </c>
      <c r="J97" s="20">
        <v>0</v>
      </c>
      <c r="K97" s="20">
        <v>0</v>
      </c>
      <c r="L97" s="20">
        <v>0</v>
      </c>
      <c r="M97" s="20">
        <f>SUM(Q97)</f>
        <v>44814</v>
      </c>
      <c r="N97" s="20">
        <v>0</v>
      </c>
      <c r="O97" s="20">
        <v>0</v>
      </c>
      <c r="P97" s="20">
        <v>0</v>
      </c>
      <c r="Q97" s="20">
        <v>44814</v>
      </c>
    </row>
    <row r="98" spans="1:17" s="36" customFormat="1" ht="13.5" customHeight="1" hidden="1">
      <c r="A98" s="88"/>
      <c r="B98" s="11" t="s">
        <v>37</v>
      </c>
      <c r="C98" s="88"/>
      <c r="D98" s="116"/>
      <c r="E98" s="20">
        <v>22789</v>
      </c>
      <c r="F98" s="20">
        <v>0</v>
      </c>
      <c r="G98" s="25">
        <v>22789</v>
      </c>
      <c r="H98" s="23"/>
      <c r="I98" s="23"/>
      <c r="J98" s="23"/>
      <c r="K98" s="23"/>
      <c r="L98" s="23"/>
      <c r="M98" s="23"/>
      <c r="N98" s="23"/>
      <c r="O98" s="23"/>
      <c r="P98" s="23"/>
      <c r="Q98" s="24"/>
    </row>
    <row r="99" spans="1:17" s="36" customFormat="1" ht="13.5" customHeight="1">
      <c r="A99" s="88"/>
      <c r="B99" s="11" t="s">
        <v>65</v>
      </c>
      <c r="C99" s="88"/>
      <c r="D99" s="116"/>
      <c r="E99" s="20">
        <f>SUM(F99:G99)</f>
        <v>44814</v>
      </c>
      <c r="F99" s="20">
        <v>0</v>
      </c>
      <c r="G99" s="37">
        <f>SUM(Q97)</f>
        <v>44814</v>
      </c>
      <c r="H99" s="23"/>
      <c r="I99" s="23"/>
      <c r="J99" s="23"/>
      <c r="K99" s="23"/>
      <c r="L99" s="23"/>
      <c r="M99" s="23"/>
      <c r="N99" s="23"/>
      <c r="O99" s="23"/>
      <c r="P99" s="23"/>
      <c r="Q99" s="24"/>
    </row>
    <row r="100" spans="1:17" s="36" customFormat="1" ht="13.5" customHeight="1">
      <c r="A100" s="88"/>
      <c r="B100" s="11" t="s">
        <v>84</v>
      </c>
      <c r="C100" s="88"/>
      <c r="D100" s="116"/>
      <c r="E100" s="20">
        <f>SUM(F100:G100)</f>
        <v>16901</v>
      </c>
      <c r="F100" s="20">
        <v>0</v>
      </c>
      <c r="G100" s="37">
        <v>16901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4"/>
    </row>
    <row r="101" spans="1:17" s="36" customFormat="1" ht="9.75" customHeight="1" hidden="1">
      <c r="A101" s="89"/>
      <c r="B101" s="17"/>
      <c r="C101" s="89"/>
      <c r="D101" s="117"/>
      <c r="E101" s="20"/>
      <c r="F101" s="20"/>
      <c r="G101" s="18"/>
      <c r="H101" s="29"/>
      <c r="I101" s="29"/>
      <c r="J101" s="29"/>
      <c r="K101" s="29"/>
      <c r="L101" s="29"/>
      <c r="M101" s="29"/>
      <c r="N101" s="29"/>
      <c r="O101" s="29"/>
      <c r="P101" s="29"/>
      <c r="Q101" s="30"/>
    </row>
    <row r="102" spans="1:17" s="36" customFormat="1" ht="13.5" customHeight="1">
      <c r="A102" s="87" t="s">
        <v>53</v>
      </c>
      <c r="B102" s="4" t="s">
        <v>24</v>
      </c>
      <c r="C102" s="90" t="s">
        <v>82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4"/>
    </row>
    <row r="103" spans="1:17" s="36" customFormat="1" ht="12" customHeight="1">
      <c r="A103" s="88"/>
      <c r="B103" s="11" t="s">
        <v>25</v>
      </c>
      <c r="C103" s="90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4"/>
    </row>
    <row r="104" spans="1:17" s="36" customFormat="1" ht="12" customHeight="1">
      <c r="A104" s="88"/>
      <c r="B104" s="11" t="s">
        <v>26</v>
      </c>
      <c r="C104" s="90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4"/>
    </row>
    <row r="105" spans="1:17" s="36" customFormat="1" ht="12" customHeight="1">
      <c r="A105" s="88"/>
      <c r="B105" s="11" t="s">
        <v>27</v>
      </c>
      <c r="C105" s="90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4"/>
    </row>
    <row r="106" spans="1:17" s="36" customFormat="1" ht="13.5" customHeight="1">
      <c r="A106" s="88"/>
      <c r="B106" s="11" t="s">
        <v>28</v>
      </c>
      <c r="C106" s="97"/>
      <c r="D106" s="85" t="s">
        <v>2</v>
      </c>
      <c r="E106" s="38">
        <f>SUM(E107:E109)</f>
        <v>81369</v>
      </c>
      <c r="F106" s="38">
        <f>SUM(F107:F109)</f>
        <v>0</v>
      </c>
      <c r="G106" s="38">
        <f>SUM(G107:G109)</f>
        <v>81369</v>
      </c>
      <c r="H106" s="20">
        <f>I106+M106</f>
        <v>24169</v>
      </c>
      <c r="I106" s="20">
        <f>SUM(L106)</f>
        <v>0</v>
      </c>
      <c r="J106" s="20">
        <v>0</v>
      </c>
      <c r="K106" s="20">
        <v>0</v>
      </c>
      <c r="L106" s="20">
        <v>0</v>
      </c>
      <c r="M106" s="20">
        <f>SUM(Q106)</f>
        <v>24169</v>
      </c>
      <c r="N106" s="20">
        <v>0</v>
      </c>
      <c r="O106" s="20">
        <v>0</v>
      </c>
      <c r="P106" s="20">
        <v>0</v>
      </c>
      <c r="Q106" s="20">
        <v>24169</v>
      </c>
    </row>
    <row r="107" spans="1:17" s="36" customFormat="1" ht="13.5" customHeight="1" hidden="1">
      <c r="A107" s="88"/>
      <c r="B107" s="4" t="s">
        <v>3</v>
      </c>
      <c r="C107" s="97"/>
      <c r="D107" s="85"/>
      <c r="E107" s="38">
        <f>SUM(G107)</f>
        <v>11360</v>
      </c>
      <c r="F107" s="20">
        <v>0</v>
      </c>
      <c r="G107" s="25">
        <v>11360</v>
      </c>
      <c r="H107" s="26"/>
      <c r="I107" s="26"/>
      <c r="J107" s="26"/>
      <c r="K107" s="27"/>
      <c r="L107" s="27"/>
      <c r="M107" s="27"/>
      <c r="N107" s="27"/>
      <c r="O107" s="27"/>
      <c r="P107" s="27"/>
      <c r="Q107" s="27"/>
    </row>
    <row r="108" spans="1:17" s="36" customFormat="1" ht="12.75" customHeight="1" hidden="1">
      <c r="A108" s="88"/>
      <c r="B108" s="11" t="s">
        <v>37</v>
      </c>
      <c r="C108" s="97"/>
      <c r="D108" s="85"/>
      <c r="E108" s="38">
        <v>45840</v>
      </c>
      <c r="F108" s="20">
        <v>0</v>
      </c>
      <c r="G108" s="25">
        <v>45840</v>
      </c>
      <c r="H108" s="23"/>
      <c r="I108" s="23"/>
      <c r="J108" s="23"/>
      <c r="K108" s="24"/>
      <c r="L108" s="24"/>
      <c r="M108" s="24"/>
      <c r="N108" s="24"/>
      <c r="O108" s="24"/>
      <c r="P108" s="24"/>
      <c r="Q108" s="24"/>
    </row>
    <row r="109" spans="1:17" s="36" customFormat="1" ht="12.75" customHeight="1">
      <c r="A109" s="88"/>
      <c r="B109" s="11" t="s">
        <v>65</v>
      </c>
      <c r="C109" s="97"/>
      <c r="D109" s="85"/>
      <c r="E109" s="38">
        <f>SUM(G109)</f>
        <v>24169</v>
      </c>
      <c r="F109" s="20">
        <v>0</v>
      </c>
      <c r="G109" s="19">
        <f>SUM(M106)</f>
        <v>24169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7"/>
    </row>
    <row r="110" spans="1:17" s="36" customFormat="1" ht="12" customHeight="1">
      <c r="A110" s="89"/>
      <c r="B110" s="11"/>
      <c r="C110" s="97"/>
      <c r="D110" s="85"/>
      <c r="E110" s="20"/>
      <c r="F110" s="20"/>
      <c r="G110" s="73"/>
      <c r="H110" s="29"/>
      <c r="I110" s="29"/>
      <c r="J110" s="29"/>
      <c r="K110" s="29"/>
      <c r="L110" s="29"/>
      <c r="M110" s="29"/>
      <c r="N110" s="29"/>
      <c r="O110" s="29"/>
      <c r="P110" s="29"/>
      <c r="Q110" s="30"/>
    </row>
    <row r="111" spans="1:17" s="36" customFormat="1" ht="13.5" customHeight="1">
      <c r="A111" s="87" t="s">
        <v>56</v>
      </c>
      <c r="B111" s="4" t="s">
        <v>24</v>
      </c>
      <c r="C111" s="90" t="s">
        <v>54</v>
      </c>
      <c r="D111" s="91"/>
      <c r="E111" s="91"/>
      <c r="F111" s="91"/>
      <c r="G111" s="91"/>
      <c r="H111" s="92"/>
      <c r="I111" s="92"/>
      <c r="J111" s="92"/>
      <c r="K111" s="92"/>
      <c r="L111" s="92"/>
      <c r="M111" s="92"/>
      <c r="N111" s="92"/>
      <c r="O111" s="92"/>
      <c r="P111" s="92"/>
      <c r="Q111" s="93"/>
    </row>
    <row r="112" spans="1:17" s="36" customFormat="1" ht="13.5" customHeight="1">
      <c r="A112" s="88"/>
      <c r="B112" s="11" t="s">
        <v>25</v>
      </c>
      <c r="C112" s="90" t="s">
        <v>94</v>
      </c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4"/>
    </row>
    <row r="113" spans="1:17" s="36" customFormat="1" ht="13.5" customHeight="1">
      <c r="A113" s="88"/>
      <c r="B113" s="11" t="s">
        <v>26</v>
      </c>
      <c r="C113" s="90" t="s">
        <v>100</v>
      </c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6"/>
    </row>
    <row r="114" spans="1:17" s="36" customFormat="1" ht="13.5" customHeight="1">
      <c r="A114" s="88"/>
      <c r="B114" s="11" t="s">
        <v>27</v>
      </c>
      <c r="C114" s="90" t="s">
        <v>95</v>
      </c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4"/>
    </row>
    <row r="115" spans="1:17" s="36" customFormat="1" ht="13.5" customHeight="1">
      <c r="A115" s="88"/>
      <c r="B115" s="11" t="s">
        <v>28</v>
      </c>
      <c r="C115" s="97"/>
      <c r="D115" s="85" t="s">
        <v>96</v>
      </c>
      <c r="E115" s="20">
        <f>SUM(E116:E118)</f>
        <v>1207004</v>
      </c>
      <c r="F115" s="20">
        <f>SUM(F116:F118)</f>
        <v>181051</v>
      </c>
      <c r="G115" s="20">
        <f>SUM(G116:G118)</f>
        <v>1025953</v>
      </c>
      <c r="H115" s="68">
        <f>SUM(I115,Q115)</f>
        <v>730844</v>
      </c>
      <c r="I115" s="20">
        <f>SUM(L115)</f>
        <v>109627</v>
      </c>
      <c r="J115" s="20">
        <v>0</v>
      </c>
      <c r="K115" s="20">
        <v>0</v>
      </c>
      <c r="L115" s="20">
        <v>109627</v>
      </c>
      <c r="M115" s="20">
        <f>SUM(Q115)</f>
        <v>621217</v>
      </c>
      <c r="N115" s="20">
        <v>0</v>
      </c>
      <c r="O115" s="20">
        <v>0</v>
      </c>
      <c r="P115" s="20">
        <v>0</v>
      </c>
      <c r="Q115" s="20">
        <v>621217</v>
      </c>
    </row>
    <row r="116" spans="1:17" s="36" customFormat="1" ht="13.5" customHeight="1">
      <c r="A116" s="88"/>
      <c r="B116" s="11" t="s">
        <v>65</v>
      </c>
      <c r="C116" s="97"/>
      <c r="D116" s="85"/>
      <c r="E116" s="20">
        <f>SUM(F116:G116)</f>
        <v>730844</v>
      </c>
      <c r="F116" s="20">
        <f>SUM(I115)</f>
        <v>109627</v>
      </c>
      <c r="G116" s="25">
        <f>SUM(M115)</f>
        <v>621217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s="36" customFormat="1" ht="13.5" customHeight="1">
      <c r="A117" s="88"/>
      <c r="B117" s="11" t="s">
        <v>84</v>
      </c>
      <c r="C117" s="97"/>
      <c r="D117" s="85"/>
      <c r="E117" s="20">
        <f>SUM(F117:G117)</f>
        <v>476160</v>
      </c>
      <c r="F117" s="20">
        <v>71424</v>
      </c>
      <c r="G117" s="73">
        <v>404736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s="36" customFormat="1" ht="12" customHeight="1">
      <c r="A118" s="89"/>
      <c r="B118" s="11"/>
      <c r="C118" s="97"/>
      <c r="D118" s="85"/>
      <c r="E118" s="20"/>
      <c r="F118" s="20"/>
      <c r="G118" s="73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s="36" customFormat="1" ht="13.5" customHeight="1">
      <c r="A119" s="87" t="s">
        <v>89</v>
      </c>
      <c r="B119" s="11" t="s">
        <v>24</v>
      </c>
      <c r="C119" s="90" t="s">
        <v>54</v>
      </c>
      <c r="D119" s="91"/>
      <c r="E119" s="91"/>
      <c r="F119" s="91"/>
      <c r="G119" s="91"/>
      <c r="H119" s="92"/>
      <c r="I119" s="92"/>
      <c r="J119" s="92"/>
      <c r="K119" s="92"/>
      <c r="L119" s="92"/>
      <c r="M119" s="92"/>
      <c r="N119" s="92"/>
      <c r="O119" s="92"/>
      <c r="P119" s="92"/>
      <c r="Q119" s="93"/>
    </row>
    <row r="120" spans="1:17" s="36" customFormat="1" ht="13.5" customHeight="1">
      <c r="A120" s="88"/>
      <c r="B120" s="11" t="s">
        <v>25</v>
      </c>
      <c r="C120" s="99" t="s">
        <v>57</v>
      </c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1"/>
    </row>
    <row r="121" spans="1:17" s="36" customFormat="1" ht="13.5" customHeight="1">
      <c r="A121" s="88"/>
      <c r="B121" s="11" t="s">
        <v>26</v>
      </c>
      <c r="C121" s="90" t="s">
        <v>58</v>
      </c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6"/>
    </row>
    <row r="122" spans="1:17" s="36" customFormat="1" ht="13.5" customHeight="1">
      <c r="A122" s="88"/>
      <c r="B122" s="11" t="s">
        <v>27</v>
      </c>
      <c r="C122" s="90" t="s">
        <v>79</v>
      </c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6"/>
    </row>
    <row r="123" spans="1:17" s="36" customFormat="1" ht="13.5" customHeight="1">
      <c r="A123" s="88"/>
      <c r="B123" s="11" t="s">
        <v>28</v>
      </c>
      <c r="C123" s="87">
        <v>65</v>
      </c>
      <c r="D123" s="115" t="s">
        <v>55</v>
      </c>
      <c r="E123" s="20">
        <f>SUM(E124:E126)</f>
        <v>123050</v>
      </c>
      <c r="F123" s="20">
        <f>SUM(F124:F126)</f>
        <v>0</v>
      </c>
      <c r="G123" s="20">
        <f>SUM(G124:G126)</f>
        <v>123050</v>
      </c>
      <c r="H123" s="20">
        <f>SUM(I123,Q123)</f>
        <v>26610</v>
      </c>
      <c r="I123" s="20">
        <f>SUM(L123)</f>
        <v>0</v>
      </c>
      <c r="J123" s="20">
        <v>0</v>
      </c>
      <c r="K123" s="20">
        <v>0</v>
      </c>
      <c r="L123" s="20">
        <v>0</v>
      </c>
      <c r="M123" s="20">
        <f>SUM(Q123)</f>
        <v>26610</v>
      </c>
      <c r="N123" s="20"/>
      <c r="O123" s="20"/>
      <c r="P123" s="20"/>
      <c r="Q123" s="20">
        <v>26610</v>
      </c>
    </row>
    <row r="124" spans="1:17" s="36" customFormat="1" ht="13.5" customHeight="1" hidden="1">
      <c r="A124" s="88"/>
      <c r="B124" s="74" t="s">
        <v>36</v>
      </c>
      <c r="C124" s="88"/>
      <c r="D124" s="116"/>
      <c r="E124" s="21">
        <f>SUM(F124:G124)</f>
        <v>18341</v>
      </c>
      <c r="F124" s="21">
        <v>0</v>
      </c>
      <c r="G124" s="22">
        <v>18341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4"/>
    </row>
    <row r="125" spans="1:17" s="36" customFormat="1" ht="13.5" customHeight="1" hidden="1">
      <c r="A125" s="88"/>
      <c r="B125" s="11" t="s">
        <v>37</v>
      </c>
      <c r="C125" s="88"/>
      <c r="D125" s="116"/>
      <c r="E125" s="21">
        <v>78099</v>
      </c>
      <c r="F125" s="20">
        <v>0</v>
      </c>
      <c r="G125" s="25">
        <v>78099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7"/>
    </row>
    <row r="126" spans="1:17" s="36" customFormat="1" ht="13.5" customHeight="1">
      <c r="A126" s="88"/>
      <c r="B126" s="17" t="s">
        <v>65</v>
      </c>
      <c r="C126" s="88"/>
      <c r="D126" s="116"/>
      <c r="E126" s="21">
        <f>SUM(F126:G126)</f>
        <v>26610</v>
      </c>
      <c r="F126" s="20">
        <v>0</v>
      </c>
      <c r="G126" s="25">
        <f>SUM(Q123)</f>
        <v>26610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4"/>
    </row>
    <row r="127" spans="1:17" s="36" customFormat="1" ht="12" customHeight="1">
      <c r="A127" s="89"/>
      <c r="B127" s="28"/>
      <c r="C127" s="89"/>
      <c r="D127" s="117"/>
      <c r="E127" s="21"/>
      <c r="F127" s="21"/>
      <c r="G127" s="22"/>
      <c r="H127" s="29"/>
      <c r="I127" s="29"/>
      <c r="J127" s="29"/>
      <c r="K127" s="29"/>
      <c r="L127" s="29"/>
      <c r="M127" s="29"/>
      <c r="N127" s="29"/>
      <c r="O127" s="29"/>
      <c r="P127" s="29"/>
      <c r="Q127" s="30"/>
    </row>
    <row r="128" spans="1:17" s="36" customFormat="1" ht="13.5" customHeight="1">
      <c r="A128" s="87" t="s">
        <v>80</v>
      </c>
      <c r="B128" s="4" t="s">
        <v>24</v>
      </c>
      <c r="C128" s="86" t="s">
        <v>54</v>
      </c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1:17" s="36" customFormat="1" ht="13.5" customHeight="1">
      <c r="A129" s="88"/>
      <c r="B129" s="4" t="s">
        <v>25</v>
      </c>
      <c r="C129" s="99" t="s">
        <v>57</v>
      </c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1"/>
    </row>
    <row r="130" spans="1:17" s="36" customFormat="1" ht="13.5" customHeight="1">
      <c r="A130" s="88"/>
      <c r="B130" s="4" t="s">
        <v>26</v>
      </c>
      <c r="C130" s="90" t="s">
        <v>58</v>
      </c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6"/>
    </row>
    <row r="131" spans="1:17" s="36" customFormat="1" ht="13.5" customHeight="1">
      <c r="A131" s="88"/>
      <c r="B131" s="4" t="s">
        <v>27</v>
      </c>
      <c r="C131" s="90" t="s">
        <v>4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6"/>
    </row>
    <row r="132" spans="1:17" s="36" customFormat="1" ht="13.5" customHeight="1">
      <c r="A132" s="88"/>
      <c r="B132" s="4" t="s">
        <v>28</v>
      </c>
      <c r="C132" s="102">
        <v>65</v>
      </c>
      <c r="D132" s="105" t="s">
        <v>55</v>
      </c>
      <c r="E132" s="5">
        <f>SUM(G132)</f>
        <v>760154</v>
      </c>
      <c r="F132" s="5">
        <f>SUM(F133:F135)</f>
        <v>0</v>
      </c>
      <c r="G132" s="5">
        <v>760154</v>
      </c>
      <c r="H132" s="5">
        <f>SUM(I132,M132)</f>
        <v>23850</v>
      </c>
      <c r="I132" s="5">
        <f>J132+K132+L132</f>
        <v>0</v>
      </c>
      <c r="J132" s="5">
        <v>0</v>
      </c>
      <c r="K132" s="5">
        <v>0</v>
      </c>
      <c r="L132" s="5">
        <v>0</v>
      </c>
      <c r="M132" s="5">
        <f>Q132</f>
        <v>23850</v>
      </c>
      <c r="N132" s="5">
        <v>0</v>
      </c>
      <c r="O132" s="5">
        <v>0</v>
      </c>
      <c r="P132" s="5">
        <v>0</v>
      </c>
      <c r="Q132" s="5">
        <v>23850</v>
      </c>
    </row>
    <row r="133" spans="1:17" s="36" customFormat="1" ht="13.5" customHeight="1" hidden="1">
      <c r="A133" s="88"/>
      <c r="B133" s="4" t="s">
        <v>3</v>
      </c>
      <c r="C133" s="103"/>
      <c r="D133" s="106"/>
      <c r="E133" s="5">
        <v>192868</v>
      </c>
      <c r="F133" s="5">
        <v>0</v>
      </c>
      <c r="G133" s="6">
        <v>172091</v>
      </c>
      <c r="H133" s="7"/>
      <c r="I133" s="7"/>
      <c r="J133" s="7"/>
      <c r="K133" s="7"/>
      <c r="L133" s="7"/>
      <c r="M133" s="8"/>
      <c r="N133" s="9"/>
      <c r="O133" s="9"/>
      <c r="P133" s="10"/>
      <c r="Q133" s="10"/>
    </row>
    <row r="134" spans="1:17" s="36" customFormat="1" ht="12.75" customHeight="1" hidden="1">
      <c r="A134" s="88"/>
      <c r="B134" s="11" t="s">
        <v>37</v>
      </c>
      <c r="C134" s="103"/>
      <c r="D134" s="106"/>
      <c r="E134" s="5">
        <v>85237</v>
      </c>
      <c r="F134" s="5">
        <v>0</v>
      </c>
      <c r="G134" s="6">
        <v>85237</v>
      </c>
      <c r="H134" s="7"/>
      <c r="I134" s="7"/>
      <c r="J134" s="7"/>
      <c r="K134" s="7"/>
      <c r="L134" s="7"/>
      <c r="M134" s="7"/>
      <c r="N134" s="7"/>
      <c r="O134" s="7"/>
      <c r="P134" s="7"/>
      <c r="Q134" s="8"/>
    </row>
    <row r="135" spans="1:17" s="36" customFormat="1" ht="13.5" customHeight="1">
      <c r="A135" s="88"/>
      <c r="B135" s="17" t="s">
        <v>65</v>
      </c>
      <c r="C135" s="103"/>
      <c r="D135" s="106"/>
      <c r="E135" s="5">
        <f>SUM(F135:G135)</f>
        <v>23850</v>
      </c>
      <c r="F135" s="5">
        <f>SUM(I132)</f>
        <v>0</v>
      </c>
      <c r="G135" s="19">
        <f>SUM(Q132)</f>
        <v>23850</v>
      </c>
      <c r="H135" s="7"/>
      <c r="I135" s="7"/>
      <c r="J135" s="7"/>
      <c r="K135" s="7"/>
      <c r="L135" s="7"/>
      <c r="M135" s="8"/>
      <c r="N135" s="7"/>
      <c r="O135" s="7"/>
      <c r="P135" s="7"/>
      <c r="Q135" s="8"/>
    </row>
    <row r="136" spans="1:17" s="36" customFormat="1" ht="12" customHeight="1">
      <c r="A136" s="89"/>
      <c r="B136" s="17"/>
      <c r="C136" s="104"/>
      <c r="D136" s="107"/>
      <c r="E136" s="5"/>
      <c r="F136" s="5"/>
      <c r="G136" s="19"/>
      <c r="H136" s="14"/>
      <c r="I136" s="14"/>
      <c r="J136" s="14"/>
      <c r="K136" s="14"/>
      <c r="L136" s="14"/>
      <c r="M136" s="15"/>
      <c r="N136" s="14"/>
      <c r="O136" s="14"/>
      <c r="P136" s="14"/>
      <c r="Q136" s="15"/>
    </row>
    <row r="137" spans="1:17" s="36" customFormat="1" ht="13.5" customHeight="1">
      <c r="A137" s="87" t="s">
        <v>38</v>
      </c>
      <c r="B137" s="4" t="s">
        <v>24</v>
      </c>
      <c r="C137" s="86" t="s">
        <v>54</v>
      </c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1:17" s="36" customFormat="1" ht="13.5" customHeight="1">
      <c r="A138" s="88"/>
      <c r="B138" s="4" t="s">
        <v>25</v>
      </c>
      <c r="C138" s="99" t="s">
        <v>57</v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1"/>
    </row>
    <row r="139" spans="1:17" s="36" customFormat="1" ht="13.5" customHeight="1">
      <c r="A139" s="88"/>
      <c r="B139" s="4" t="s">
        <v>26</v>
      </c>
      <c r="C139" s="90" t="s">
        <v>58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6"/>
    </row>
    <row r="140" spans="1:17" s="36" customFormat="1" ht="13.5" customHeight="1">
      <c r="A140" s="88"/>
      <c r="B140" s="4" t="s">
        <v>27</v>
      </c>
      <c r="C140" s="90" t="s">
        <v>85</v>
      </c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6"/>
    </row>
    <row r="141" spans="1:17" s="36" customFormat="1" ht="13.5" customHeight="1">
      <c r="A141" s="88"/>
      <c r="B141" s="4" t="s">
        <v>28</v>
      </c>
      <c r="C141" s="102">
        <v>65</v>
      </c>
      <c r="D141" s="105" t="s">
        <v>55</v>
      </c>
      <c r="E141" s="5">
        <f>SUM(F141:G141)</f>
        <v>932179</v>
      </c>
      <c r="F141" s="5">
        <f>SUM(F143:F144)</f>
        <v>139826</v>
      </c>
      <c r="G141" s="5">
        <f>SUM(G143:G144)</f>
        <v>792353</v>
      </c>
      <c r="H141" s="5">
        <f>SUM(I141,M141)</f>
        <v>903263</v>
      </c>
      <c r="I141" s="5">
        <f>J141+K141+L141</f>
        <v>135489</v>
      </c>
      <c r="J141" s="5">
        <v>0</v>
      </c>
      <c r="K141" s="5">
        <v>0</v>
      </c>
      <c r="L141" s="5">
        <v>135489</v>
      </c>
      <c r="M141" s="5">
        <f>Q141</f>
        <v>767774</v>
      </c>
      <c r="N141" s="5">
        <v>0</v>
      </c>
      <c r="O141" s="5">
        <v>0</v>
      </c>
      <c r="P141" s="5">
        <v>0</v>
      </c>
      <c r="Q141" s="5">
        <v>767774</v>
      </c>
    </row>
    <row r="142" spans="1:17" s="36" customFormat="1" ht="13.5" customHeight="1" hidden="1">
      <c r="A142" s="88"/>
      <c r="B142" s="4" t="s">
        <v>3</v>
      </c>
      <c r="C142" s="103"/>
      <c r="D142" s="106"/>
      <c r="E142" s="5">
        <v>192868</v>
      </c>
      <c r="F142" s="5">
        <v>0</v>
      </c>
      <c r="G142" s="6">
        <v>192868</v>
      </c>
      <c r="H142" s="7"/>
      <c r="I142" s="7"/>
      <c r="J142" s="7"/>
      <c r="K142" s="7"/>
      <c r="L142" s="7"/>
      <c r="M142" s="8"/>
      <c r="N142" s="9"/>
      <c r="O142" s="9"/>
      <c r="P142" s="10"/>
      <c r="Q142" s="10"/>
    </row>
    <row r="143" spans="1:17" s="36" customFormat="1" ht="12.75" customHeight="1" hidden="1">
      <c r="A143" s="88"/>
      <c r="B143" s="11" t="s">
        <v>37</v>
      </c>
      <c r="C143" s="103"/>
      <c r="D143" s="106"/>
      <c r="E143" s="5">
        <v>28916</v>
      </c>
      <c r="F143" s="5">
        <v>4337</v>
      </c>
      <c r="G143" s="6">
        <v>24579</v>
      </c>
      <c r="H143" s="7"/>
      <c r="I143" s="7"/>
      <c r="J143" s="7"/>
      <c r="K143" s="7"/>
      <c r="L143" s="7"/>
      <c r="M143" s="7"/>
      <c r="N143" s="7"/>
      <c r="O143" s="7"/>
      <c r="P143" s="7"/>
      <c r="Q143" s="8"/>
    </row>
    <row r="144" spans="1:17" s="36" customFormat="1" ht="13.5" customHeight="1">
      <c r="A144" s="88"/>
      <c r="B144" s="11" t="s">
        <v>65</v>
      </c>
      <c r="C144" s="103"/>
      <c r="D144" s="106"/>
      <c r="E144" s="5">
        <f>SUM(F144:G144)</f>
        <v>903263</v>
      </c>
      <c r="F144" s="5">
        <f>SUM(I141)</f>
        <v>135489</v>
      </c>
      <c r="G144" s="31">
        <f>SUM(Q141)</f>
        <v>767774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3"/>
    </row>
    <row r="145" spans="1:17" s="36" customFormat="1" ht="12" customHeight="1">
      <c r="A145" s="89"/>
      <c r="B145" s="17"/>
      <c r="C145" s="104"/>
      <c r="D145" s="107"/>
      <c r="E145" s="18"/>
      <c r="F145" s="5"/>
      <c r="G145" s="18"/>
      <c r="H145" s="14"/>
      <c r="I145" s="14"/>
      <c r="J145" s="14"/>
      <c r="K145" s="14"/>
      <c r="L145" s="14"/>
      <c r="M145" s="14"/>
      <c r="N145" s="14"/>
      <c r="O145" s="14"/>
      <c r="P145" s="14"/>
      <c r="Q145" s="15"/>
    </row>
    <row r="146" spans="1:17" s="79" customFormat="1" ht="13.5" customHeight="1">
      <c r="A146" s="87" t="s">
        <v>39</v>
      </c>
      <c r="B146" s="4" t="s">
        <v>24</v>
      </c>
      <c r="C146" s="86" t="s">
        <v>54</v>
      </c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1:17" s="79" customFormat="1" ht="13.5" customHeight="1">
      <c r="A147" s="88"/>
      <c r="B147" s="4" t="s">
        <v>25</v>
      </c>
      <c r="C147" s="99" t="s">
        <v>57</v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1"/>
    </row>
    <row r="148" spans="1:17" s="79" customFormat="1" ht="13.5" customHeight="1">
      <c r="A148" s="88"/>
      <c r="B148" s="4" t="s">
        <v>26</v>
      </c>
      <c r="C148" s="90" t="s">
        <v>58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6"/>
    </row>
    <row r="149" spans="1:17" s="79" customFormat="1" ht="13.5" customHeight="1">
      <c r="A149" s="88"/>
      <c r="B149" s="4" t="s">
        <v>27</v>
      </c>
      <c r="C149" s="90" t="s">
        <v>92</v>
      </c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6"/>
    </row>
    <row r="150" spans="1:17" s="79" customFormat="1" ht="13.5" customHeight="1">
      <c r="A150" s="88"/>
      <c r="B150" s="4" t="s">
        <v>28</v>
      </c>
      <c r="C150" s="102">
        <v>65</v>
      </c>
      <c r="D150" s="105" t="s">
        <v>55</v>
      </c>
      <c r="E150" s="5">
        <f>SUM(F150:G150)</f>
        <v>23040</v>
      </c>
      <c r="F150" s="5">
        <f>SUM(F151:F152)</f>
        <v>3456</v>
      </c>
      <c r="G150" s="5">
        <f>SUM(G151:G152)</f>
        <v>19584</v>
      </c>
      <c r="H150" s="5">
        <f>SUM(I150,M150)</f>
        <v>18114</v>
      </c>
      <c r="I150" s="5">
        <f>J150+K150+L150</f>
        <v>2717</v>
      </c>
      <c r="J150" s="5">
        <v>0</v>
      </c>
      <c r="K150" s="5">
        <v>0</v>
      </c>
      <c r="L150" s="5">
        <v>2717</v>
      </c>
      <c r="M150" s="5">
        <f>Q150</f>
        <v>15397</v>
      </c>
      <c r="N150" s="5">
        <v>0</v>
      </c>
      <c r="O150" s="5">
        <v>0</v>
      </c>
      <c r="P150" s="5">
        <v>0</v>
      </c>
      <c r="Q150" s="5">
        <v>15397</v>
      </c>
    </row>
    <row r="151" spans="1:17" s="79" customFormat="1" ht="12.75" customHeight="1" hidden="1">
      <c r="A151" s="88"/>
      <c r="B151" s="11" t="s">
        <v>37</v>
      </c>
      <c r="C151" s="103"/>
      <c r="D151" s="106"/>
      <c r="E151" s="5">
        <v>4926</v>
      </c>
      <c r="F151" s="5">
        <v>739</v>
      </c>
      <c r="G151" s="6">
        <v>4187</v>
      </c>
      <c r="H151" s="7"/>
      <c r="I151" s="7"/>
      <c r="J151" s="7"/>
      <c r="K151" s="7"/>
      <c r="L151" s="7"/>
      <c r="M151" s="7"/>
      <c r="N151" s="7"/>
      <c r="O151" s="7"/>
      <c r="P151" s="7"/>
      <c r="Q151" s="8"/>
    </row>
    <row r="152" spans="1:17" s="79" customFormat="1" ht="13.5" customHeight="1">
      <c r="A152" s="88"/>
      <c r="B152" s="11" t="s">
        <v>65</v>
      </c>
      <c r="C152" s="103"/>
      <c r="D152" s="106"/>
      <c r="E152" s="5">
        <f>SUM(F152:G152)</f>
        <v>18114</v>
      </c>
      <c r="F152" s="5">
        <f>SUM(I150)</f>
        <v>2717</v>
      </c>
      <c r="G152" s="31">
        <f>SUM(M150)</f>
        <v>15397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3"/>
    </row>
    <row r="153" spans="1:17" s="79" customFormat="1" ht="12" customHeight="1">
      <c r="A153" s="89"/>
      <c r="B153" s="17"/>
      <c r="C153" s="104"/>
      <c r="D153" s="107"/>
      <c r="E153" s="18"/>
      <c r="F153" s="5"/>
      <c r="G153" s="18"/>
      <c r="H153" s="14"/>
      <c r="I153" s="14"/>
      <c r="J153" s="14"/>
      <c r="K153" s="14"/>
      <c r="L153" s="14"/>
      <c r="M153" s="14"/>
      <c r="N153" s="14"/>
      <c r="O153" s="14"/>
      <c r="P153" s="14"/>
      <c r="Q153" s="15"/>
    </row>
    <row r="154" spans="1:17" s="36" customFormat="1" ht="13.5" customHeight="1">
      <c r="A154" s="87" t="s">
        <v>102</v>
      </c>
      <c r="B154" s="4" t="s">
        <v>24</v>
      </c>
      <c r="C154" s="86" t="s">
        <v>54</v>
      </c>
      <c r="D154" s="98"/>
      <c r="E154" s="98"/>
      <c r="F154" s="98"/>
      <c r="G154" s="9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1:17" s="36" customFormat="1" ht="13.5" customHeight="1">
      <c r="A155" s="88"/>
      <c r="B155" s="4" t="s">
        <v>25</v>
      </c>
      <c r="C155" s="99" t="s">
        <v>59</v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1"/>
    </row>
    <row r="156" spans="1:17" s="36" customFormat="1" ht="13.5" customHeight="1">
      <c r="A156" s="88"/>
      <c r="B156" s="4" t="s">
        <v>26</v>
      </c>
      <c r="C156" s="90" t="s">
        <v>60</v>
      </c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6"/>
    </row>
    <row r="157" spans="1:17" s="36" customFormat="1" ht="13.5" customHeight="1">
      <c r="A157" s="88"/>
      <c r="B157" s="4" t="s">
        <v>27</v>
      </c>
      <c r="C157" s="90" t="s">
        <v>101</v>
      </c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6"/>
    </row>
    <row r="158" spans="1:17" s="36" customFormat="1" ht="13.5" customHeight="1">
      <c r="A158" s="88"/>
      <c r="B158" s="4" t="s">
        <v>28</v>
      </c>
      <c r="C158" s="102">
        <v>71</v>
      </c>
      <c r="D158" s="105" t="s">
        <v>55</v>
      </c>
      <c r="E158" s="5">
        <f>SUM(F158:G158)</f>
        <v>473623</v>
      </c>
      <c r="F158" s="5">
        <f>SUM(F159:F160)</f>
        <v>71044</v>
      </c>
      <c r="G158" s="5">
        <f>SUM(G159:G160)</f>
        <v>402579</v>
      </c>
      <c r="H158" s="5">
        <f>SUM(I158,M158)</f>
        <v>295367</v>
      </c>
      <c r="I158" s="5">
        <f>SUM(L158)</f>
        <v>44306</v>
      </c>
      <c r="J158" s="5"/>
      <c r="K158" s="5"/>
      <c r="L158" s="5">
        <v>44306</v>
      </c>
      <c r="M158" s="5">
        <f>SUM(Q158)</f>
        <v>251061</v>
      </c>
      <c r="N158" s="5"/>
      <c r="O158" s="5"/>
      <c r="P158" s="5"/>
      <c r="Q158" s="5">
        <v>251061</v>
      </c>
    </row>
    <row r="159" spans="1:17" s="36" customFormat="1" ht="12.75" customHeight="1" hidden="1">
      <c r="A159" s="88"/>
      <c r="B159" s="4" t="s">
        <v>83</v>
      </c>
      <c r="C159" s="103"/>
      <c r="D159" s="106"/>
      <c r="E159" s="5">
        <v>178256</v>
      </c>
      <c r="F159" s="5">
        <v>26738</v>
      </c>
      <c r="G159" s="6">
        <v>151518</v>
      </c>
      <c r="H159" s="7"/>
      <c r="I159" s="7"/>
      <c r="J159" s="7"/>
      <c r="K159" s="7"/>
      <c r="L159" s="7"/>
      <c r="M159" s="8"/>
      <c r="N159" s="9"/>
      <c r="O159" s="9"/>
      <c r="P159" s="10"/>
      <c r="Q159" s="10"/>
    </row>
    <row r="160" spans="1:17" s="36" customFormat="1" ht="13.5" customHeight="1">
      <c r="A160" s="88"/>
      <c r="B160" s="11" t="s">
        <v>65</v>
      </c>
      <c r="C160" s="103"/>
      <c r="D160" s="106"/>
      <c r="E160" s="5">
        <v>295367</v>
      </c>
      <c r="F160" s="5">
        <f>SUM(I158)</f>
        <v>44306</v>
      </c>
      <c r="G160" s="6">
        <f>SUM(Q158)</f>
        <v>251061</v>
      </c>
      <c r="H160" s="12"/>
      <c r="I160" s="12"/>
      <c r="J160" s="12"/>
      <c r="K160" s="12"/>
      <c r="L160" s="12"/>
      <c r="M160" s="13"/>
      <c r="N160" s="10"/>
      <c r="O160" s="10"/>
      <c r="P160" s="10"/>
      <c r="Q160" s="10"/>
    </row>
    <row r="161" spans="1:17" s="36" customFormat="1" ht="12" customHeight="1">
      <c r="A161" s="89"/>
      <c r="B161" s="11"/>
      <c r="C161" s="104"/>
      <c r="D161" s="107"/>
      <c r="E161" s="5"/>
      <c r="F161" s="5"/>
      <c r="G161" s="6"/>
      <c r="H161" s="14"/>
      <c r="I161" s="14"/>
      <c r="J161" s="14"/>
      <c r="K161" s="14"/>
      <c r="L161" s="14"/>
      <c r="M161" s="15"/>
      <c r="N161" s="16"/>
      <c r="O161" s="16"/>
      <c r="P161" s="16"/>
      <c r="Q161" s="16"/>
    </row>
    <row r="162" spans="1:17" s="36" customFormat="1" ht="13.5" customHeight="1">
      <c r="A162" s="87" t="s">
        <v>103</v>
      </c>
      <c r="B162" s="4" t="s">
        <v>24</v>
      </c>
      <c r="C162" s="86" t="s">
        <v>54</v>
      </c>
      <c r="D162" s="98"/>
      <c r="E162" s="98"/>
      <c r="F162" s="98"/>
      <c r="G162" s="9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1:17" s="36" customFormat="1" ht="13.5" customHeight="1">
      <c r="A163" s="88"/>
      <c r="B163" s="4" t="s">
        <v>25</v>
      </c>
      <c r="C163" s="99" t="s">
        <v>97</v>
      </c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1"/>
    </row>
    <row r="164" spans="1:17" s="36" customFormat="1" ht="13.5" customHeight="1">
      <c r="A164" s="88"/>
      <c r="B164" s="4" t="s">
        <v>26</v>
      </c>
      <c r="C164" s="99" t="s">
        <v>98</v>
      </c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1"/>
    </row>
    <row r="165" spans="1:17" s="36" customFormat="1" ht="13.5" customHeight="1">
      <c r="A165" s="88"/>
      <c r="B165" s="4" t="s">
        <v>27</v>
      </c>
      <c r="C165" s="90" t="s">
        <v>99</v>
      </c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6"/>
    </row>
    <row r="166" spans="1:17" s="36" customFormat="1" ht="12.75" customHeight="1">
      <c r="A166" s="88"/>
      <c r="B166" s="4" t="s">
        <v>28</v>
      </c>
      <c r="C166" s="102">
        <v>73</v>
      </c>
      <c r="D166" s="105" t="s">
        <v>55</v>
      </c>
      <c r="E166" s="5">
        <f>SUM(F166:G166)</f>
        <v>174428</v>
      </c>
      <c r="F166" s="5">
        <f>SUM(F167:F168)</f>
        <v>26164</v>
      </c>
      <c r="G166" s="5">
        <f>SUM(G167:G168)</f>
        <v>148264</v>
      </c>
      <c r="H166" s="5">
        <f>SUM(I166,M166)</f>
        <v>174428</v>
      </c>
      <c r="I166" s="5">
        <f>SUM(L166)</f>
        <v>26164</v>
      </c>
      <c r="J166" s="5">
        <v>0</v>
      </c>
      <c r="K166" s="5">
        <v>0</v>
      </c>
      <c r="L166" s="5">
        <v>26164</v>
      </c>
      <c r="M166" s="5">
        <f>SUM(Q166)</f>
        <v>148264</v>
      </c>
      <c r="N166" s="5">
        <v>0</v>
      </c>
      <c r="O166" s="5">
        <v>0</v>
      </c>
      <c r="P166" s="5">
        <v>0</v>
      </c>
      <c r="Q166" s="5">
        <v>148264</v>
      </c>
    </row>
    <row r="167" spans="1:17" s="36" customFormat="1" ht="13.5" customHeight="1">
      <c r="A167" s="88"/>
      <c r="B167" s="11" t="s">
        <v>65</v>
      </c>
      <c r="C167" s="103"/>
      <c r="D167" s="106"/>
      <c r="E167" s="5">
        <f>SUM(F167:G167)</f>
        <v>174428</v>
      </c>
      <c r="F167" s="5">
        <f>SUM(I166)</f>
        <v>26164</v>
      </c>
      <c r="G167" s="6">
        <f>SUM(M166)</f>
        <v>148264</v>
      </c>
      <c r="H167" s="7"/>
      <c r="I167" s="7"/>
      <c r="J167" s="7"/>
      <c r="K167" s="7"/>
      <c r="L167" s="7"/>
      <c r="M167" s="8"/>
      <c r="N167" s="9"/>
      <c r="O167" s="9"/>
      <c r="P167" s="10"/>
      <c r="Q167" s="10"/>
    </row>
    <row r="168" spans="1:17" s="36" customFormat="1" ht="12">
      <c r="A168" s="88"/>
      <c r="B168" s="11"/>
      <c r="C168" s="104"/>
      <c r="D168" s="107"/>
      <c r="E168" s="5"/>
      <c r="F168" s="5"/>
      <c r="G168" s="6"/>
      <c r="H168" s="12"/>
      <c r="I168" s="12"/>
      <c r="J168" s="12"/>
      <c r="K168" s="12"/>
      <c r="L168" s="12"/>
      <c r="M168" s="13"/>
      <c r="N168" s="10"/>
      <c r="O168" s="10"/>
      <c r="P168" s="10"/>
      <c r="Q168" s="10"/>
    </row>
    <row r="169" spans="1:17" s="35" customFormat="1" ht="17.25" customHeight="1">
      <c r="A169" s="118" t="s">
        <v>69</v>
      </c>
      <c r="B169" s="119"/>
      <c r="C169" s="120" t="s">
        <v>22</v>
      </c>
      <c r="D169" s="121"/>
      <c r="E169" s="75">
        <f aca="true" t="shared" si="2" ref="E169:Q169">SUM(E14,E92)</f>
        <v>28422515</v>
      </c>
      <c r="F169" s="75">
        <f t="shared" si="2"/>
        <v>8212704</v>
      </c>
      <c r="G169" s="75">
        <f t="shared" si="2"/>
        <v>20209811</v>
      </c>
      <c r="H169" s="75">
        <f t="shared" si="2"/>
        <v>23742883</v>
      </c>
      <c r="I169" s="75">
        <f t="shared" si="2"/>
        <v>6126788</v>
      </c>
      <c r="J169" s="75">
        <f t="shared" si="2"/>
        <v>0</v>
      </c>
      <c r="K169" s="75">
        <f t="shared" si="2"/>
        <v>0</v>
      </c>
      <c r="L169" s="75">
        <f t="shared" si="2"/>
        <v>6126788</v>
      </c>
      <c r="M169" s="75">
        <f t="shared" si="2"/>
        <v>17616095</v>
      </c>
      <c r="N169" s="75">
        <f t="shared" si="2"/>
        <v>0</v>
      </c>
      <c r="O169" s="75">
        <f t="shared" si="2"/>
        <v>0</v>
      </c>
      <c r="P169" s="75">
        <f t="shared" si="2"/>
        <v>0</v>
      </c>
      <c r="Q169" s="75">
        <f t="shared" si="2"/>
        <v>17616095</v>
      </c>
    </row>
    <row r="170" spans="1:17" s="35" customFormat="1" ht="8.25" customHeight="1">
      <c r="A170" s="76"/>
      <c r="B170" s="76"/>
      <c r="C170" s="76"/>
      <c r="D170" s="76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="35" customFormat="1" ht="20.25" customHeight="1" hidden="1">
      <c r="A171" s="35" t="s">
        <v>61</v>
      </c>
    </row>
    <row r="172" spans="1:17" s="36" customFormat="1" ht="1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="36" customFormat="1" ht="12"/>
    <row r="174" s="45" customFormat="1" ht="11.25">
      <c r="I174" s="78"/>
    </row>
    <row r="175" s="45" customFormat="1" ht="11.25">
      <c r="I175" s="78"/>
    </row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</sheetData>
  <mergeCells count="169">
    <mergeCell ref="A128:A136"/>
    <mergeCell ref="C132:C136"/>
    <mergeCell ref="D132:D136"/>
    <mergeCell ref="D28:D32"/>
    <mergeCell ref="C28:C32"/>
    <mergeCell ref="A24:A32"/>
    <mergeCell ref="A102:A110"/>
    <mergeCell ref="D106:D110"/>
    <mergeCell ref="C106:C110"/>
    <mergeCell ref="A93:A101"/>
    <mergeCell ref="A137:A145"/>
    <mergeCell ref="C137:Q137"/>
    <mergeCell ref="C138:Q138"/>
    <mergeCell ref="C139:Q139"/>
    <mergeCell ref="C140:Q140"/>
    <mergeCell ref="C141:C145"/>
    <mergeCell ref="D141:D145"/>
    <mergeCell ref="C93:Q93"/>
    <mergeCell ref="C94:Q94"/>
    <mergeCell ref="C95:Q95"/>
    <mergeCell ref="C96:Q96"/>
    <mergeCell ref="C97:C101"/>
    <mergeCell ref="D97:D10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C14:D14"/>
    <mergeCell ref="A15:A23"/>
    <mergeCell ref="C15:Q15"/>
    <mergeCell ref="C16:Q16"/>
    <mergeCell ref="C17:Q17"/>
    <mergeCell ref="C18:Q18"/>
    <mergeCell ref="C19:C23"/>
    <mergeCell ref="D19:D23"/>
    <mergeCell ref="H20:H23"/>
    <mergeCell ref="I20:I23"/>
    <mergeCell ref="Q20:Q23"/>
    <mergeCell ref="J20:J23"/>
    <mergeCell ref="K20:K23"/>
    <mergeCell ref="L20:L23"/>
    <mergeCell ref="M20:M23"/>
    <mergeCell ref="N20:N23"/>
    <mergeCell ref="O20:O23"/>
    <mergeCell ref="P20:P23"/>
    <mergeCell ref="C27:Q27"/>
    <mergeCell ref="C24:Q24"/>
    <mergeCell ref="C25:Q25"/>
    <mergeCell ref="C26:Q26"/>
    <mergeCell ref="A42:A49"/>
    <mergeCell ref="C42:Q42"/>
    <mergeCell ref="C43:Q43"/>
    <mergeCell ref="C44:Q44"/>
    <mergeCell ref="C45:Q45"/>
    <mergeCell ref="C46:C49"/>
    <mergeCell ref="D46:D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A50:A57"/>
    <mergeCell ref="C50:Q50"/>
    <mergeCell ref="C51:Q51"/>
    <mergeCell ref="C52:Q52"/>
    <mergeCell ref="C53:Q53"/>
    <mergeCell ref="C55:C57"/>
    <mergeCell ref="D55:D57"/>
    <mergeCell ref="A58:A66"/>
    <mergeCell ref="C58:Q58"/>
    <mergeCell ref="C59:Q59"/>
    <mergeCell ref="C60:Q60"/>
    <mergeCell ref="C61:Q61"/>
    <mergeCell ref="C63:C66"/>
    <mergeCell ref="D63:D66"/>
    <mergeCell ref="A67:A75"/>
    <mergeCell ref="C67:Q67"/>
    <mergeCell ref="C68:Q68"/>
    <mergeCell ref="C69:Q69"/>
    <mergeCell ref="C70:Q70"/>
    <mergeCell ref="C72:C75"/>
    <mergeCell ref="D72:D75"/>
    <mergeCell ref="A76:A83"/>
    <mergeCell ref="C76:Q76"/>
    <mergeCell ref="C77:Q77"/>
    <mergeCell ref="C78:Q78"/>
    <mergeCell ref="C79:Q79"/>
    <mergeCell ref="C81:C83"/>
    <mergeCell ref="D81:D83"/>
    <mergeCell ref="C92:D92"/>
    <mergeCell ref="A84:A91"/>
    <mergeCell ref="C84:Q84"/>
    <mergeCell ref="C85:Q85"/>
    <mergeCell ref="C86:Q86"/>
    <mergeCell ref="C87:Q87"/>
    <mergeCell ref="C89:C91"/>
    <mergeCell ref="D89:D91"/>
    <mergeCell ref="C119:Q119"/>
    <mergeCell ref="C102:Q102"/>
    <mergeCell ref="C103:Q103"/>
    <mergeCell ref="C104:Q104"/>
    <mergeCell ref="C105:Q105"/>
    <mergeCell ref="C166:C168"/>
    <mergeCell ref="D166:D168"/>
    <mergeCell ref="A154:A161"/>
    <mergeCell ref="C154:Q154"/>
    <mergeCell ref="C155:Q155"/>
    <mergeCell ref="C156:Q156"/>
    <mergeCell ref="C157:Q157"/>
    <mergeCell ref="C158:C161"/>
    <mergeCell ref="D158:D161"/>
    <mergeCell ref="C129:Q129"/>
    <mergeCell ref="C130:Q130"/>
    <mergeCell ref="C131:Q131"/>
    <mergeCell ref="A169:B169"/>
    <mergeCell ref="C169:D169"/>
    <mergeCell ref="A162:A168"/>
    <mergeCell ref="C162:Q162"/>
    <mergeCell ref="C163:Q163"/>
    <mergeCell ref="C164:Q164"/>
    <mergeCell ref="C165:Q165"/>
    <mergeCell ref="C37:C41"/>
    <mergeCell ref="D37:D41"/>
    <mergeCell ref="A33:A41"/>
    <mergeCell ref="C128:Q128"/>
    <mergeCell ref="A119:A127"/>
    <mergeCell ref="C120:Q120"/>
    <mergeCell ref="C121:Q121"/>
    <mergeCell ref="C122:Q122"/>
    <mergeCell ref="C123:C127"/>
    <mergeCell ref="D123:D127"/>
    <mergeCell ref="C33:Q33"/>
    <mergeCell ref="C34:Q34"/>
    <mergeCell ref="C35:Q35"/>
    <mergeCell ref="C36:Q36"/>
    <mergeCell ref="A146:A153"/>
    <mergeCell ref="C146:Q146"/>
    <mergeCell ref="C147:Q147"/>
    <mergeCell ref="C148:Q148"/>
    <mergeCell ref="C149:Q149"/>
    <mergeCell ref="C150:C153"/>
    <mergeCell ref="D150:D153"/>
    <mergeCell ref="A111:A118"/>
    <mergeCell ref="C111:Q111"/>
    <mergeCell ref="C112:Q112"/>
    <mergeCell ref="C113:Q113"/>
    <mergeCell ref="C114:Q114"/>
    <mergeCell ref="C115:C118"/>
    <mergeCell ref="D115:D118"/>
  </mergeCells>
  <printOptions horizontalCentered="1"/>
  <pageMargins left="0.29" right="0.31496062992125984" top="0.65" bottom="0.59" header="0.5118110236220472" footer="0.3"/>
  <pageSetup horizontalDpi="600" verticalDpi="600" orientation="landscape" paperSize="9" scale="94" r:id="rId1"/>
  <headerFooter alignWithMargins="0">
    <oddFooter>&amp;CStrona &amp;P z &amp;N</oddFooter>
  </headerFooter>
  <rowBreaks count="1" manualBreakCount="1"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2014-03-26T09:00:08Z</cp:lastPrinted>
  <dcterms:created xsi:type="dcterms:W3CDTF">1998-12-09T13:02:10Z</dcterms:created>
  <dcterms:modified xsi:type="dcterms:W3CDTF">2014-03-26T12:12:14Z</dcterms:modified>
  <cp:category/>
  <cp:version/>
  <cp:contentType/>
  <cp:contentStatus/>
</cp:coreProperties>
</file>