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ZAŁĄCZNIK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<sst xmlns="http://schemas.openxmlformats.org/spreadsheetml/2006/main" count="44" uniqueCount="40">
  <si>
    <t>L.p.</t>
  </si>
  <si>
    <t>WYSZCZEGÓLNIENIE</t>
  </si>
  <si>
    <t>% WYKONANIA</t>
  </si>
  <si>
    <t>1.</t>
  </si>
  <si>
    <t>2.</t>
  </si>
  <si>
    <t>w tym:</t>
  </si>
  <si>
    <t>WYDATKI OGÓŁEM</t>
  </si>
  <si>
    <t>-</t>
  </si>
  <si>
    <t>DOCHODY OGÓŁEM</t>
  </si>
  <si>
    <t>a)</t>
  </si>
  <si>
    <t>b)</t>
  </si>
  <si>
    <t>c)</t>
  </si>
  <si>
    <t>d)</t>
  </si>
  <si>
    <t>e)</t>
  </si>
  <si>
    <t>f)</t>
  </si>
  <si>
    <t>Dotacje na zadania zlecone</t>
  </si>
  <si>
    <t>Subwencje ogólne</t>
  </si>
  <si>
    <t>Dotacje na zadania własne</t>
  </si>
  <si>
    <t>Dotacje otrzymane na podstawie porozumień między j. s. t.</t>
  </si>
  <si>
    <t>Pozostałe dochody</t>
  </si>
  <si>
    <t xml:space="preserve"> Wydatki bieżące, w tym:</t>
  </si>
  <si>
    <t>Wynagrodzenia i pochodne</t>
  </si>
  <si>
    <t>Dotacje przekazywane innym jednostkom na podstawie podpisanych porozumień</t>
  </si>
  <si>
    <t xml:space="preserve">DEFICYT (-)                                                       NADWYŻKA BUDŻETOWA (+)    </t>
  </si>
  <si>
    <t>REALIZACJA BUDŻETU POWIATU IŁAWSKIEGO</t>
  </si>
  <si>
    <t xml:space="preserve">                     Załącznik </t>
  </si>
  <si>
    <t>Wydatki majątkowe, w tym:</t>
  </si>
  <si>
    <t>Dotacje otrzymane z funduszy celowych na realizację zadań bieżących jednostek sektora finansów publicznych</t>
  </si>
  <si>
    <t xml:space="preserve">Pozostałe dotacje </t>
  </si>
  <si>
    <t>g)</t>
  </si>
  <si>
    <t>Dotacje z tytułu pomocy finansowej udzielanej między jednostkami samorządu terytorialnego na dofinansowanie własnych bieżących, zadań inwestycyjnych i zakupów inwestycyjnych</t>
  </si>
  <si>
    <t>Środki pozyskane z funduszy europejskich</t>
  </si>
  <si>
    <t>h)</t>
  </si>
  <si>
    <t xml:space="preserve"> -</t>
  </si>
  <si>
    <t>PLAN NA ROK 2013 po zmianach</t>
  </si>
  <si>
    <t xml:space="preserve">                                      z dnia 28 stycznia 2014 roku</t>
  </si>
  <si>
    <r>
      <t>NA DZIEŃ 31 GRUDNIA 2013 ROKU</t>
    </r>
    <r>
      <rPr>
        <i/>
        <sz val="16"/>
        <rFont val="Times New Roman"/>
        <family val="1"/>
      </rPr>
      <t xml:space="preserve"> </t>
    </r>
  </si>
  <si>
    <t>WYKONANIE NA DZIEŃ 31.12.2013</t>
  </si>
  <si>
    <t>i)</t>
  </si>
  <si>
    <t xml:space="preserve">                                      do Uchwały Zarządu Powiatu Nr 188/816/14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</si>
</sst>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0.0%"/>
    <numFmt numFmtId="181" formatCode="0.000%"/>
    <numFmt numFmtId="182" formatCode="[$€-2]\ #,##0.00_);[Red]\([$€-2]\ #,##0.00\)"/>
  </numFmts>
  <fonts count="16">
    <font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 CE"/>
      <family val="0"/>
    </font>
    <font>
      <sz val="9"/>
      <color indexed="10"/>
      <name val="Arial CE"/>
      <family val="0"/>
    </font>
    <font>
      <sz val="11"/>
      <color indexed="10"/>
      <name val="Arial CE"/>
      <family val="2"/>
    </font>
    <font>
      <i/>
      <sz val="16"/>
      <name val="Times New Roman"/>
      <family val="1"/>
    </font>
    <font>
      <sz val="10.5"/>
      <name val="Bookman Old Styl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4" fontId="3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 indent="1"/>
    </xf>
    <xf numFmtId="4" fontId="4" fillId="0" borderId="2" xfId="0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4" fontId="4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 indent="1"/>
    </xf>
    <xf numFmtId="4" fontId="5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10" fontId="13" fillId="0" borderId="0" xfId="0" applyNumberFormat="1" applyFont="1" applyAlignment="1">
      <alignment horizontal="right"/>
    </xf>
    <xf numFmtId="10" fontId="5" fillId="0" borderId="6" xfId="0" applyNumberFormat="1" applyFont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10" fontId="11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0" fontId="15" fillId="0" borderId="0" xfId="0" applyNumberFormat="1" applyFont="1" applyFill="1" applyAlignment="1">
      <alignment horizontal="right" vertical="center"/>
    </xf>
    <xf numFmtId="10" fontId="15" fillId="0" borderId="0" xfId="0" applyNumberFormat="1" applyFont="1" applyAlignment="1">
      <alignment horizontal="right" vertical="center"/>
    </xf>
    <xf numFmtId="0" fontId="4" fillId="0" borderId="9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eszyt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 wg źródeł"/>
      <sheetName val="BIEŻ I MAJ"/>
    </sheetNames>
    <sheetDataSet>
      <sheetData sheetId="1">
        <row r="13">
          <cell r="N13">
            <v>9804738</v>
          </cell>
          <cell r="O13">
            <v>6438445.9399999995</v>
          </cell>
        </row>
        <row r="107">
          <cell r="J107">
            <v>86653065</v>
          </cell>
          <cell r="K107">
            <v>82882387.46000002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3.875" style="28" bestFit="1" customWidth="1"/>
    <col min="2" max="2" width="34.125" style="29" customWidth="1"/>
    <col min="3" max="3" width="16.25390625" style="30" customWidth="1"/>
    <col min="4" max="4" width="16.125" style="30" customWidth="1"/>
    <col min="5" max="5" width="13.00390625" style="37" customWidth="1"/>
    <col min="6" max="6" width="13.25390625" style="28" customWidth="1"/>
    <col min="7" max="8" width="14.875" style="28" customWidth="1"/>
    <col min="9" max="16384" width="11.625" style="28" customWidth="1"/>
  </cols>
  <sheetData>
    <row r="1" ht="15.75">
      <c r="E1" s="50" t="s">
        <v>25</v>
      </c>
    </row>
    <row r="2" ht="15.75">
      <c r="E2" s="51" t="s">
        <v>39</v>
      </c>
    </row>
    <row r="3" ht="15.75">
      <c r="E3" s="51" t="s">
        <v>35</v>
      </c>
    </row>
    <row r="4" ht="14.25">
      <c r="E4" s="34"/>
    </row>
    <row r="5" spans="1:5" ht="23.25" customHeight="1">
      <c r="A5" s="56" t="s">
        <v>24</v>
      </c>
      <c r="B5" s="56"/>
      <c r="C5" s="56"/>
      <c r="D5" s="56"/>
      <c r="E5" s="56"/>
    </row>
    <row r="6" spans="1:5" ht="18.75" customHeight="1">
      <c r="A6" s="56" t="s">
        <v>36</v>
      </c>
      <c r="B6" s="56"/>
      <c r="C6" s="56"/>
      <c r="D6" s="56"/>
      <c r="E6" s="56"/>
    </row>
    <row r="8" spans="1:5" ht="38.25" customHeight="1">
      <c r="A8" s="2" t="s">
        <v>0</v>
      </c>
      <c r="B8" s="3" t="s">
        <v>1</v>
      </c>
      <c r="C8" s="8" t="s">
        <v>34</v>
      </c>
      <c r="D8" s="8" t="s">
        <v>37</v>
      </c>
      <c r="E8" s="43" t="s">
        <v>2</v>
      </c>
    </row>
    <row r="9" spans="1:5" ht="19.5" customHeight="1">
      <c r="A9" s="4" t="s">
        <v>3</v>
      </c>
      <c r="B9" s="5" t="s">
        <v>8</v>
      </c>
      <c r="C9" s="9">
        <f>SUM(C11:C19)</f>
        <v>93583987</v>
      </c>
      <c r="D9" s="44">
        <f>SUM(D11:D19)</f>
        <v>91461400.00999999</v>
      </c>
      <c r="E9" s="46">
        <f>ROUND(D9/C9*100,2)</f>
        <v>97.73</v>
      </c>
    </row>
    <row r="10" spans="1:5" ht="14.25" customHeight="1">
      <c r="A10" s="1"/>
      <c r="B10" s="39" t="s">
        <v>5</v>
      </c>
      <c r="C10" s="12"/>
      <c r="D10" s="45"/>
      <c r="E10" s="35"/>
    </row>
    <row r="11" spans="1:5" ht="21.75" customHeight="1">
      <c r="A11" s="6" t="s">
        <v>9</v>
      </c>
      <c r="B11" s="7" t="s">
        <v>15</v>
      </c>
      <c r="C11" s="11">
        <v>7903600</v>
      </c>
      <c r="D11" s="11">
        <v>7876570.66</v>
      </c>
      <c r="E11" s="41">
        <f>ROUND(D11/C11*100,2)</f>
        <v>99.66</v>
      </c>
    </row>
    <row r="12" spans="1:5" ht="21.75" customHeight="1">
      <c r="A12" s="6" t="s">
        <v>10</v>
      </c>
      <c r="B12" s="7" t="s">
        <v>16</v>
      </c>
      <c r="C12" s="11">
        <v>51445555</v>
      </c>
      <c r="D12" s="11">
        <v>51573844</v>
      </c>
      <c r="E12" s="41">
        <f aca="true" t="shared" si="0" ref="E12:E19">ROUND(D12/C12*100,2)</f>
        <v>100.25</v>
      </c>
    </row>
    <row r="13" spans="1:5" ht="21.75" customHeight="1">
      <c r="A13" s="6" t="s">
        <v>11</v>
      </c>
      <c r="B13" s="7" t="s">
        <v>17</v>
      </c>
      <c r="C13" s="11">
        <v>4129803</v>
      </c>
      <c r="D13" s="11">
        <v>4128944.94</v>
      </c>
      <c r="E13" s="41">
        <f t="shared" si="0"/>
        <v>99.98</v>
      </c>
    </row>
    <row r="14" spans="1:5" ht="31.5" customHeight="1">
      <c r="A14" s="6" t="s">
        <v>12</v>
      </c>
      <c r="B14" s="7" t="s">
        <v>18</v>
      </c>
      <c r="C14" s="11">
        <v>411196</v>
      </c>
      <c r="D14" s="11">
        <v>394887.14</v>
      </c>
      <c r="E14" s="41">
        <f t="shared" si="0"/>
        <v>96.03</v>
      </c>
    </row>
    <row r="15" spans="1:5" ht="69" customHeight="1">
      <c r="A15" s="6" t="s">
        <v>13</v>
      </c>
      <c r="B15" s="7" t="s">
        <v>27</v>
      </c>
      <c r="C15" s="11">
        <v>924586</v>
      </c>
      <c r="D15" s="11">
        <v>929587.08</v>
      </c>
      <c r="E15" s="41">
        <f t="shared" si="0"/>
        <v>100.54</v>
      </c>
    </row>
    <row r="16" spans="1:6" ht="21.75" customHeight="1">
      <c r="A16" s="6" t="s">
        <v>14</v>
      </c>
      <c r="B16" s="7" t="s">
        <v>28</v>
      </c>
      <c r="C16" s="11">
        <v>47270</v>
      </c>
      <c r="D16" s="11">
        <v>46896</v>
      </c>
      <c r="E16" s="41">
        <f t="shared" si="0"/>
        <v>99.21</v>
      </c>
      <c r="F16" s="30"/>
    </row>
    <row r="17" spans="1:5" ht="95.25" customHeight="1">
      <c r="A17" s="6" t="s">
        <v>29</v>
      </c>
      <c r="B17" s="7" t="s">
        <v>30</v>
      </c>
      <c r="C17" s="11">
        <v>615219</v>
      </c>
      <c r="D17" s="11">
        <v>612676.93</v>
      </c>
      <c r="E17" s="41">
        <f t="shared" si="0"/>
        <v>99.59</v>
      </c>
    </row>
    <row r="18" spans="1:5" ht="31.5" customHeight="1">
      <c r="A18" s="6" t="s">
        <v>32</v>
      </c>
      <c r="B18" s="7" t="s">
        <v>31</v>
      </c>
      <c r="C18" s="11">
        <v>5999794</v>
      </c>
      <c r="D18" s="11">
        <v>3681577.43</v>
      </c>
      <c r="E18" s="41">
        <f t="shared" si="0"/>
        <v>61.36</v>
      </c>
    </row>
    <row r="19" spans="1:8" ht="21.75" customHeight="1">
      <c r="A19" s="6" t="s">
        <v>38</v>
      </c>
      <c r="B19" s="10" t="s">
        <v>19</v>
      </c>
      <c r="C19" s="13">
        <v>22106964</v>
      </c>
      <c r="D19" s="11">
        <v>22216415.830000002</v>
      </c>
      <c r="E19" s="41">
        <f t="shared" si="0"/>
        <v>100.5</v>
      </c>
      <c r="G19" s="30"/>
      <c r="H19" s="30"/>
    </row>
    <row r="20" spans="1:5" s="31" customFormat="1" ht="19.5" customHeight="1">
      <c r="A20" s="14" t="s">
        <v>4</v>
      </c>
      <c r="B20" s="15" t="s">
        <v>6</v>
      </c>
      <c r="C20" s="16">
        <f>SUM(C22,C25)</f>
        <v>96457803</v>
      </c>
      <c r="D20" s="47">
        <f>SUM(D22,D25)</f>
        <v>89320833.40000002</v>
      </c>
      <c r="E20" s="46">
        <f>ROUND(D20/C20*100,2)</f>
        <v>92.6</v>
      </c>
    </row>
    <row r="21" spans="1:5" s="31" customFormat="1" ht="13.5" customHeight="1">
      <c r="A21" s="17"/>
      <c r="B21" s="40" t="s">
        <v>5</v>
      </c>
      <c r="C21" s="18"/>
      <c r="D21" s="19"/>
      <c r="E21" s="48"/>
    </row>
    <row r="22" spans="1:7" s="31" customFormat="1" ht="21.75" customHeight="1">
      <c r="A22" s="53" t="s">
        <v>9</v>
      </c>
      <c r="B22" s="20" t="s">
        <v>20</v>
      </c>
      <c r="C22" s="18">
        <f>SUM('[1]BIEŻ I MAJ'!$J$107)</f>
        <v>86653065</v>
      </c>
      <c r="D22" s="18">
        <f>SUM('[1]BIEŻ I MAJ'!$K$107)</f>
        <v>82882387.46000002</v>
      </c>
      <c r="E22" s="42">
        <f>ROUND(D22/C22*100,2)</f>
        <v>95.65</v>
      </c>
      <c r="F22" s="32"/>
      <c r="G22" s="32"/>
    </row>
    <row r="23" spans="1:5" s="31" customFormat="1" ht="24" customHeight="1">
      <c r="A23" s="54"/>
      <c r="B23" s="52" t="s">
        <v>21</v>
      </c>
      <c r="C23" s="23">
        <v>51370571</v>
      </c>
      <c r="D23" s="23">
        <v>51022938.75</v>
      </c>
      <c r="E23" s="41">
        <f>ROUND(D23/C23*100,2)</f>
        <v>99.32</v>
      </c>
    </row>
    <row r="24" spans="1:5" s="31" customFormat="1" ht="51.75" customHeight="1">
      <c r="A24" s="55"/>
      <c r="B24" s="52" t="s">
        <v>22</v>
      </c>
      <c r="C24" s="23">
        <v>285420</v>
      </c>
      <c r="D24" s="23">
        <v>282758.98</v>
      </c>
      <c r="E24" s="41">
        <f>ROUND(D24/C24*100,2)</f>
        <v>99.07</v>
      </c>
    </row>
    <row r="25" spans="1:5" s="31" customFormat="1" ht="24" customHeight="1">
      <c r="A25" s="33" t="s">
        <v>10</v>
      </c>
      <c r="B25" s="24" t="s">
        <v>26</v>
      </c>
      <c r="C25" s="25">
        <f>SUM('[1]BIEŻ I MAJ'!$N$13)</f>
        <v>9804738</v>
      </c>
      <c r="D25" s="25">
        <f>SUM('[1]BIEŻ I MAJ'!$O$13)</f>
        <v>6438445.9399999995</v>
      </c>
      <c r="E25" s="42">
        <f>ROUND(D25/C25*100,2)</f>
        <v>65.67</v>
      </c>
    </row>
    <row r="26" spans="1:5" s="31" customFormat="1" ht="51.75" customHeight="1">
      <c r="A26" s="21"/>
      <c r="B26" s="22" t="s">
        <v>22</v>
      </c>
      <c r="C26" s="23">
        <v>0</v>
      </c>
      <c r="D26" s="23">
        <v>0</v>
      </c>
      <c r="E26" s="41" t="s">
        <v>33</v>
      </c>
    </row>
    <row r="27" spans="1:5" s="31" customFormat="1" ht="29.25" customHeight="1">
      <c r="A27" s="26"/>
      <c r="B27" s="38" t="s">
        <v>23</v>
      </c>
      <c r="C27" s="27">
        <f>C9-C20</f>
        <v>-2873816</v>
      </c>
      <c r="D27" s="27">
        <f>D9-D20</f>
        <v>2140566.6099999696</v>
      </c>
      <c r="E27" s="36" t="s">
        <v>7</v>
      </c>
    </row>
    <row r="30" ht="18.75">
      <c r="D30" s="49"/>
    </row>
  </sheetData>
  <mergeCells count="2">
    <mergeCell ref="A5:E5"/>
    <mergeCell ref="A6:E6"/>
  </mergeCells>
  <printOptions/>
  <pageMargins left="0.99" right="0.66" top="0.45" bottom="0.66" header="0.27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 w Iławie</dc:creator>
  <cp:keywords/>
  <dc:description/>
  <cp:lastModifiedBy>Starostwo Powiatowe Iława</cp:lastModifiedBy>
  <cp:lastPrinted>2014-02-03T13:30:32Z</cp:lastPrinted>
  <dcterms:created xsi:type="dcterms:W3CDTF">2006-07-27T07:17:28Z</dcterms:created>
  <dcterms:modified xsi:type="dcterms:W3CDTF">2014-02-03T13:30:41Z</dcterms:modified>
  <cp:category/>
  <cp:version/>
  <cp:contentType/>
  <cp:contentStatus/>
</cp:coreProperties>
</file>