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50" activeTab="0"/>
  </bookViews>
  <sheets>
    <sheet name="Załącznik nr 4" sheetId="1" r:id="rId1"/>
  </sheets>
  <definedNames>
    <definedName name="_xlnm.Print_Titles" localSheetId="0">'Załącznik nr 4'!$7:$13</definedName>
  </definedNames>
  <calcPr fullCalcOnLoad="1"/>
</workbook>
</file>

<file path=xl/sharedStrings.xml><?xml version="1.0" encoding="utf-8"?>
<sst xmlns="http://schemas.openxmlformats.org/spreadsheetml/2006/main" count="383" uniqueCount="121">
  <si>
    <t>L.p.</t>
  </si>
  <si>
    <t>Planowane wydatki</t>
  </si>
  <si>
    <t>Dział 801 Rozdział 80195</t>
  </si>
  <si>
    <t>2.9</t>
  </si>
  <si>
    <t>z tego: 2012 r.</t>
  </si>
  <si>
    <t>Działanie 9.2 Podniesienie atrakcyjnosci i jakości szkolnictwa zawodowego</t>
  </si>
  <si>
    <t>Zajęcia pozalekcyjne dla uczniów szkół zawodowych powiatu iławskiego - ZSR Kisielice</t>
  </si>
  <si>
    <t>"Wspólny cel - Wspólny rozwój" - Powiatowy Urząd Pracy</t>
  </si>
  <si>
    <t xml:space="preserve">Program Operacyjny Kapitał Ludzki </t>
  </si>
  <si>
    <t>Priorytet 3. Infrastruktura społeczna</t>
  </si>
  <si>
    <t>Działanie 3.1  Inwestycjew infrastrukturę edukacyjną</t>
  </si>
  <si>
    <t>Dział 801 Rozdział 80140</t>
  </si>
  <si>
    <t>Młodzież z przyszłością. Wyrównywanie szans edukacyjnych uczniów w Powiecie Iławskim - ZS Lubawa</t>
  </si>
  <si>
    <t>Młodość-start! Wyrównywanie szans młodziezy na współczesnym rynku pracy - ZS Susz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</si>
  <si>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</si>
  <si>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</si>
  <si>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</si>
  <si>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</si>
  <si>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</si>
  <si>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</si>
  <si>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</si>
  <si>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</si>
  <si>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z tego, źródła finansowania:</t>
  </si>
  <si>
    <t>Wydatki razem (14+15+16+17)</t>
  </si>
  <si>
    <t>pożyczki i kredyty</t>
  </si>
  <si>
    <t>obligacje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</si>
  <si>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</si>
  <si>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</si>
  <si>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</si>
  <si>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</si>
  <si>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</si>
  <si>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</si>
  <si>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</si>
  <si>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</si>
  <si>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</si>
  <si>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</si>
  <si>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</si>
  <si>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</si>
  <si>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1.4</t>
  </si>
  <si>
    <t>Dział 600 Rozdział 60014</t>
  </si>
  <si>
    <t>2.8</t>
  </si>
  <si>
    <t>Nowe umiejętności nowe szanse – wsparcie szkolnictwa zawodowego w Powiatowym Centrum Kształcenia Praktycznego w Iławie</t>
  </si>
  <si>
    <t>Modernizacja bazy kształcenia zawodowego Powiatowego Centrum Kształcenia Praktycznego w Iławie</t>
  </si>
  <si>
    <t>Priorytet 5. Infrastruktura transportowa regionalna i lokalna</t>
  </si>
  <si>
    <t>2011 r.</t>
  </si>
  <si>
    <t>2012 r.</t>
  </si>
  <si>
    <t>2013 r.</t>
  </si>
  <si>
    <t>2.6</t>
  </si>
  <si>
    <t>2.7</t>
  </si>
  <si>
    <t>Program Operacyjny Kapitał Ludzki - ZSR KISIELICE</t>
  </si>
  <si>
    <t>Priorytet 4. Rozwój, restrukturyzacja i rewitalizacja miast</t>
  </si>
  <si>
    <t>Działanie 4.2 Rewitalizacja miast</t>
  </si>
  <si>
    <t>Dział 801 Rozdział 80130</t>
  </si>
  <si>
    <t>Priorytet: 5. Dobre Rządzenie</t>
  </si>
  <si>
    <t>Działanie 5.2 Wzmacnianie potencjału administracji samorządowej</t>
  </si>
  <si>
    <t>Klucz do sukcesu - ZS im. Konstytyucji  w Iławie</t>
  </si>
  <si>
    <t>Regionalny Program Operacyjny Warmia i Mazury na lata 2007-2013</t>
  </si>
  <si>
    <t>1.2</t>
  </si>
  <si>
    <t>Działanie 5.1 Rozbudowa i modernizacja infrastruktury transportowej warunkujacej rozwój regionalny</t>
  </si>
  <si>
    <t>1.5</t>
  </si>
  <si>
    <t>1.6</t>
  </si>
  <si>
    <t>Priorytet 2. Turystyka</t>
  </si>
  <si>
    <t>Dział 630 Rozdział 63003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</si>
  <si>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</si>
  <si>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</si>
  <si>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</si>
  <si>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</si>
  <si>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2.2</t>
  </si>
  <si>
    <t>Program Operacyjny Kapitał Ludzki</t>
  </si>
  <si>
    <t>Priorytet IX Rozwój wykształcenia i kompetencji w regionach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</si>
  <si>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</si>
  <si>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</si>
  <si>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</si>
  <si>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</si>
  <si>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Priorytet VII Promocja integracji społecznej</t>
  </si>
  <si>
    <t>Działanie 7.1 Rozwój i upowszechnianie aktywnej integracji</t>
  </si>
  <si>
    <t>*      wydatki obejmują wydatki bieżące i majątkowe (dotyczące inwestycji rocznych i ujętych w wieloletnim programie inwestycyjnym)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</si>
  <si>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</si>
  <si>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</si>
  <si>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</si>
  <si>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2014 r.</t>
  </si>
  <si>
    <t>z tego: 2010r.</t>
  </si>
  <si>
    <t>Przebudowa ronda nakładkowego na skrzyżowaniu  ul. 1 Maja  i ul Wiejska  w Iławie</t>
  </si>
  <si>
    <t>Program Operacyjny Kapitał Ludzki - ZS im. Konstytyucji  w Iławie</t>
  </si>
  <si>
    <t>Inwestujemy w młodzież ZS im. Bohaterów  Września 1939 r. w Iławie</t>
  </si>
  <si>
    <t>2010 r.</t>
  </si>
  <si>
    <t>Ogółem</t>
  </si>
  <si>
    <t>Wydatki razem (9+13)</t>
  </si>
  <si>
    <t>"Urzędnik Przyszłości" - Starostwo Powiatowe w Iławie</t>
  </si>
  <si>
    <t>Partnerski Projekt Szkół Programu Comenius - "Uczenie się przez całe życie" Zespół Szkół Lubawa</t>
  </si>
  <si>
    <t>Wydatki razem (10+11
+12)</t>
  </si>
  <si>
    <t>pożyczki 
i kredyty</t>
  </si>
  <si>
    <t>Budowa węzła integracyjnego Etap I, w ramach poprawy układu komunikacyjnego w południowo-zachodniej części miasta Iława - PZD Iława</t>
  </si>
  <si>
    <t>Budowa drogi - łącznik drogi powiatowej Nr 1910N Susz-Kisielice z ul. Dworcową w Suszu - PZD Iława</t>
  </si>
  <si>
    <t>"Rozbudowa i modernizacja obiektu Powiatowego Szpitala w Iławie - pomieszczenia bryły A wraz z zagospodarowaniem przyległego terenu - ETAP I"</t>
  </si>
  <si>
    <t>Dział 851 Rozdział 85195</t>
  </si>
  <si>
    <t>"Budowa portu śródlądowego w Iławie" - Powiatowy Zarząd Dróg w Iławie</t>
  </si>
  <si>
    <t>Dział 600 Rozdział 60041</t>
  </si>
  <si>
    <t>Priorytet 7. Infrastruktura społeczeństwa informacyjnego</t>
  </si>
  <si>
    <t>Działanie 7.2 Promocja i ułatwianie dostępu do usług teleinformatycznych</t>
  </si>
  <si>
    <t>Budowa bazy informatyczno-dydaktycznej dla Technikum Informatycznego w Zespole Szkół im. Bohaterów Września 1939 Roku w Iławie</t>
  </si>
  <si>
    <t>2.1</t>
  </si>
  <si>
    <t>"Czas zacząć" - Powiatowy Urząd Pracy w Iławie</t>
  </si>
  <si>
    <t>"Lepszy urząd - wspólna korzyść" - Powiatowy Urząd Pracy w Iławie</t>
  </si>
  <si>
    <t>2.4</t>
  </si>
  <si>
    <t>2.5</t>
  </si>
  <si>
    <t>"Aktywizacja zawodowa i społeczna osób zagrożonych wykluczeniem społecznym z powiatu iławskiego" - PCPR Iława</t>
  </si>
  <si>
    <t>Wydatki* na programy i projekty realizowane ze środków pochodzących z funduszy strukturalnych i Funduszu Spójności oraz pozostałe środki pochodzące ze źródeł zagranicznych nie podlegających zwrotowi</t>
  </si>
  <si>
    <t>Partnerski Projekt Szkół Programu Comenius - "Uczenie się przez całe życie" Zespół Szkół Ogólnokształcących w Iławie</t>
  </si>
  <si>
    <t>z tego: 2013 r.</t>
  </si>
  <si>
    <t>Dział 853 R. 85395</t>
  </si>
  <si>
    <t xml:space="preserve">            Załącznik Nr 4</t>
  </si>
  <si>
    <t>2015 r.</t>
  </si>
  <si>
    <t>"Kierunek praca" - Powiatowy Urząd Pracy w Iławie</t>
  </si>
  <si>
    <t>Dział 801 R.80195</t>
  </si>
  <si>
    <t>z tego: 2011 r.</t>
  </si>
  <si>
    <t>faktyczne</t>
  </si>
  <si>
    <t>"Nowy zawód przed 30-tką - Powiatowy Urząd Pracy w Iławie</t>
  </si>
  <si>
    <t>2.10</t>
  </si>
  <si>
    <t xml:space="preserve">            z dnia 30 grudnia 2013 roku</t>
  </si>
  <si>
    <t xml:space="preserve">                                      do Uchwały Rady Powiatu Nr XXXVIII/330/13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</si>
</sst>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18">
    <font>
      <sz val="10"/>
      <name val="Arial CE"/>
      <family val="0"/>
    </font>
    <font>
      <sz val="11"/>
      <name val="Arial"/>
      <family val="0"/>
    </font>
    <font>
      <sz val="8"/>
      <color indexed="10"/>
      <name val="Arial"/>
      <family val="0"/>
    </font>
    <font>
      <sz val="9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.75"/>
      <name val="Arial"/>
      <family val="0"/>
    </font>
    <font>
      <sz val="8.75"/>
      <color indexed="10"/>
      <name val="Arial"/>
      <family val="0"/>
    </font>
    <font>
      <sz val="8.5"/>
      <color indexed="10"/>
      <name val="Arial"/>
      <family val="0"/>
    </font>
    <font>
      <sz val="10"/>
      <name val="Arial"/>
      <family val="0"/>
    </font>
    <font>
      <b/>
      <sz val="9"/>
      <color indexed="10"/>
      <name val="Arial"/>
      <family val="2"/>
    </font>
    <font>
      <u val="single"/>
      <sz val="11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Font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7" fillId="0" borderId="1" xfId="18" applyFont="1" applyFill="1" applyBorder="1" applyAlignment="1">
      <alignment vertical="center"/>
      <protection/>
    </xf>
    <xf numFmtId="0" fontId="7" fillId="0" borderId="0" xfId="18" applyFont="1" applyAlignment="1">
      <alignment vertical="center"/>
      <protection/>
    </xf>
    <xf numFmtId="3" fontId="7" fillId="0" borderId="1" xfId="18" applyNumberFormat="1" applyFont="1" applyFill="1" applyBorder="1" applyAlignment="1">
      <alignment vertical="center"/>
      <protection/>
    </xf>
    <xf numFmtId="3" fontId="7" fillId="0" borderId="2" xfId="18" applyNumberFormat="1" applyFont="1" applyFill="1" applyBorder="1" applyAlignment="1">
      <alignment horizontal="center" vertical="center"/>
      <protection/>
    </xf>
    <xf numFmtId="3" fontId="7" fillId="0" borderId="3" xfId="18" applyNumberFormat="1" applyFont="1" applyFill="1" applyBorder="1" applyAlignment="1">
      <alignment horizontal="center" vertical="center"/>
      <protection/>
    </xf>
    <xf numFmtId="3" fontId="7" fillId="0" borderId="0" xfId="18" applyNumberFormat="1" applyFont="1" applyAlignment="1">
      <alignment vertical="center"/>
      <protection/>
    </xf>
    <xf numFmtId="0" fontId="7" fillId="0" borderId="4" xfId="18" applyFont="1" applyFill="1" applyBorder="1" applyAlignment="1">
      <alignment vertical="center"/>
      <protection/>
    </xf>
    <xf numFmtId="3" fontId="7" fillId="0" borderId="1" xfId="18" applyNumberFormat="1" applyFont="1" applyBorder="1" applyAlignment="1">
      <alignment vertical="center"/>
      <protection/>
    </xf>
    <xf numFmtId="0" fontId="7" fillId="0" borderId="5" xfId="18" applyFont="1" applyFill="1" applyBorder="1" applyAlignment="1">
      <alignment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3" fontId="7" fillId="0" borderId="6" xfId="18" applyNumberFormat="1" applyFont="1" applyFill="1" applyBorder="1" applyAlignment="1">
      <alignment vertical="center"/>
      <protection/>
    </xf>
    <xf numFmtId="3" fontId="7" fillId="0" borderId="7" xfId="18" applyNumberFormat="1" applyFont="1" applyFill="1" applyBorder="1" applyAlignment="1">
      <alignment horizontal="center" vertical="center"/>
      <protection/>
    </xf>
    <xf numFmtId="3" fontId="7" fillId="0" borderId="8" xfId="18" applyNumberFormat="1" applyFont="1" applyFill="1" applyBorder="1" applyAlignment="1">
      <alignment horizontal="center" vertical="center"/>
      <protection/>
    </xf>
    <xf numFmtId="3" fontId="7" fillId="0" borderId="9" xfId="18" applyNumberFormat="1" applyFont="1" applyFill="1" applyBorder="1" applyAlignment="1">
      <alignment horizontal="center" vertical="center"/>
      <protection/>
    </xf>
    <xf numFmtId="3" fontId="7" fillId="0" borderId="10" xfId="18" applyNumberFormat="1" applyFont="1" applyFill="1" applyBorder="1" applyAlignment="1">
      <alignment horizontal="center" vertical="center"/>
      <protection/>
    </xf>
    <xf numFmtId="0" fontId="7" fillId="0" borderId="8" xfId="18" applyFont="1" applyFill="1" applyBorder="1" applyAlignment="1">
      <alignment vertical="center"/>
      <protection/>
    </xf>
    <xf numFmtId="3" fontId="7" fillId="0" borderId="2" xfId="18" applyNumberFormat="1" applyFont="1" applyFill="1" applyBorder="1" applyAlignment="1">
      <alignment vertical="center"/>
      <protection/>
    </xf>
    <xf numFmtId="3" fontId="7" fillId="0" borderId="7" xfId="18" applyNumberFormat="1" applyFont="1" applyFill="1" applyBorder="1" applyAlignment="1">
      <alignment vertical="center"/>
      <protection/>
    </xf>
    <xf numFmtId="0" fontId="9" fillId="0" borderId="1" xfId="18" applyFont="1" applyFill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1" xfId="18" applyFont="1" applyFill="1" applyBorder="1" applyAlignment="1">
      <alignment horizontal="center" vertical="center"/>
      <protection/>
    </xf>
    <xf numFmtId="3" fontId="9" fillId="0" borderId="1" xfId="18" applyNumberFormat="1" applyFont="1" applyFill="1" applyBorder="1" applyAlignment="1">
      <alignment vertical="center"/>
      <protection/>
    </xf>
    <xf numFmtId="3" fontId="9" fillId="0" borderId="2" xfId="18" applyNumberFormat="1" applyFont="1" applyFill="1" applyBorder="1" applyAlignment="1">
      <alignment horizontal="center" vertical="center"/>
      <protection/>
    </xf>
    <xf numFmtId="3" fontId="9" fillId="0" borderId="3" xfId="18" applyNumberFormat="1" applyFont="1" applyFill="1" applyBorder="1" applyAlignment="1">
      <alignment horizontal="center" vertical="center"/>
      <protection/>
    </xf>
    <xf numFmtId="0" fontId="9" fillId="0" borderId="5" xfId="18" applyFont="1" applyFill="1" applyBorder="1" applyAlignment="1">
      <alignment vertical="center"/>
      <protection/>
    </xf>
    <xf numFmtId="3" fontId="9" fillId="0" borderId="2" xfId="18" applyNumberFormat="1" applyFont="1" applyFill="1" applyBorder="1" applyAlignment="1">
      <alignment vertical="center"/>
      <protection/>
    </xf>
    <xf numFmtId="3" fontId="9" fillId="0" borderId="6" xfId="18" applyNumberFormat="1" applyFont="1" applyFill="1" applyBorder="1" applyAlignment="1">
      <alignment vertical="center"/>
      <protection/>
    </xf>
    <xf numFmtId="3" fontId="9" fillId="0" borderId="7" xfId="18" applyNumberFormat="1" applyFont="1" applyFill="1" applyBorder="1" applyAlignment="1">
      <alignment horizontal="center" vertical="center"/>
      <protection/>
    </xf>
    <xf numFmtId="3" fontId="9" fillId="0" borderId="2" xfId="18" applyNumberFormat="1" applyFont="1" applyFill="1" applyBorder="1" applyAlignment="1">
      <alignment horizontal="center" vertical="center"/>
      <protection/>
    </xf>
    <xf numFmtId="3" fontId="9" fillId="0" borderId="9" xfId="18" applyNumberFormat="1" applyFont="1" applyFill="1" applyBorder="1" applyAlignment="1">
      <alignment horizontal="center" vertical="center"/>
      <protection/>
    </xf>
    <xf numFmtId="3" fontId="9" fillId="0" borderId="3" xfId="18" applyNumberFormat="1" applyFont="1" applyFill="1" applyBorder="1" applyAlignment="1">
      <alignment horizontal="center" vertical="center"/>
      <protection/>
    </xf>
    <xf numFmtId="3" fontId="9" fillId="0" borderId="11" xfId="18" applyNumberFormat="1" applyFont="1" applyFill="1" applyBorder="1" applyAlignment="1">
      <alignment horizontal="center" vertical="center"/>
      <protection/>
    </xf>
    <xf numFmtId="3" fontId="9" fillId="0" borderId="4" xfId="18" applyNumberFormat="1" applyFont="1" applyFill="1" applyBorder="1" applyAlignment="1">
      <alignment horizontal="center" vertical="center"/>
      <protection/>
    </xf>
    <xf numFmtId="3" fontId="9" fillId="0" borderId="8" xfId="18" applyNumberFormat="1" applyFont="1" applyFill="1" applyBorder="1" applyAlignment="1">
      <alignment horizontal="center" vertical="center"/>
      <protection/>
    </xf>
    <xf numFmtId="3" fontId="9" fillId="0" borderId="10" xfId="18" applyNumberFormat="1" applyFont="1" applyFill="1" applyBorder="1" applyAlignment="1">
      <alignment horizontal="center" vertical="center"/>
      <protection/>
    </xf>
    <xf numFmtId="3" fontId="9" fillId="0" borderId="12" xfId="18" applyNumberFormat="1" applyFont="1" applyFill="1" applyBorder="1" applyAlignment="1">
      <alignment horizontal="center" vertical="center"/>
      <protection/>
    </xf>
    <xf numFmtId="0" fontId="10" fillId="0" borderId="5" xfId="18" applyFont="1" applyFill="1" applyBorder="1" applyAlignment="1">
      <alignment vertical="center" wrapText="1"/>
      <protection/>
    </xf>
    <xf numFmtId="3" fontId="9" fillId="0" borderId="1" xfId="18" applyNumberFormat="1" applyFont="1" applyFill="1" applyBorder="1" applyAlignment="1">
      <alignment vertical="center"/>
      <protection/>
    </xf>
    <xf numFmtId="3" fontId="9" fillId="0" borderId="6" xfId="18" applyNumberFormat="1" applyFont="1" applyFill="1" applyBorder="1" applyAlignment="1">
      <alignment vertical="center"/>
      <protection/>
    </xf>
    <xf numFmtId="3" fontId="9" fillId="0" borderId="7" xfId="18" applyNumberFormat="1" applyFont="1" applyFill="1" applyBorder="1" applyAlignment="1">
      <alignment horizontal="center" vertical="center"/>
      <protection/>
    </xf>
    <xf numFmtId="3" fontId="9" fillId="0" borderId="9" xfId="18" applyNumberFormat="1" applyFont="1" applyFill="1" applyBorder="1" applyAlignment="1">
      <alignment horizontal="center" vertical="center"/>
      <protection/>
    </xf>
    <xf numFmtId="3" fontId="9" fillId="0" borderId="11" xfId="18" applyNumberFormat="1" applyFont="1" applyFill="1" applyBorder="1" applyAlignment="1">
      <alignment horizontal="center" vertical="center"/>
      <protection/>
    </xf>
    <xf numFmtId="3" fontId="9" fillId="0" borderId="4" xfId="18" applyNumberFormat="1" applyFont="1" applyFill="1" applyBorder="1" applyAlignment="1">
      <alignment horizontal="center" vertical="center"/>
      <protection/>
    </xf>
    <xf numFmtId="3" fontId="8" fillId="0" borderId="1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12" xfId="18" applyFont="1" applyFill="1" applyBorder="1" applyAlignment="1">
      <alignment vertical="center"/>
      <protection/>
    </xf>
    <xf numFmtId="3" fontId="9" fillId="0" borderId="4" xfId="18" applyNumberFormat="1" applyFont="1" applyFill="1" applyBorder="1" applyAlignment="1">
      <alignment vertical="center"/>
      <protection/>
    </xf>
    <xf numFmtId="3" fontId="9" fillId="0" borderId="11" xfId="18" applyNumberFormat="1" applyFont="1" applyFill="1" applyBorder="1" applyAlignment="1">
      <alignment vertical="center"/>
      <protection/>
    </xf>
    <xf numFmtId="0" fontId="9" fillId="0" borderId="0" xfId="18" applyFont="1" applyBorder="1" applyAlignment="1">
      <alignment horizontal="center" vertical="center"/>
      <protection/>
    </xf>
    <xf numFmtId="3" fontId="8" fillId="0" borderId="0" xfId="18" applyNumberFormat="1" applyFont="1" applyBorder="1" applyAlignment="1">
      <alignment vertical="center"/>
      <protection/>
    </xf>
    <xf numFmtId="0" fontId="9" fillId="0" borderId="5" xfId="18" applyFont="1" applyFill="1" applyBorder="1" applyAlignment="1">
      <alignment horizontal="left" vertical="center"/>
      <protection/>
    </xf>
    <xf numFmtId="0" fontId="11" fillId="0" borderId="5" xfId="18" applyFont="1" applyFill="1" applyBorder="1" applyAlignment="1">
      <alignment vertical="center" wrapText="1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3" fontId="7" fillId="0" borderId="1" xfId="18" applyNumberFormat="1" applyFont="1" applyFill="1" applyBorder="1" applyAlignment="1">
      <alignment vertical="center"/>
      <protection/>
    </xf>
    <xf numFmtId="3" fontId="7" fillId="0" borderId="2" xfId="18" applyNumberFormat="1" applyFont="1" applyFill="1" applyBorder="1" applyAlignment="1">
      <alignment vertical="center"/>
      <protection/>
    </xf>
    <xf numFmtId="3" fontId="7" fillId="0" borderId="6" xfId="18" applyNumberFormat="1" applyFont="1" applyFill="1" applyBorder="1" applyAlignment="1">
      <alignment vertical="center"/>
      <protection/>
    </xf>
    <xf numFmtId="3" fontId="7" fillId="0" borderId="7" xfId="18" applyNumberFormat="1" applyFont="1" applyFill="1" applyBorder="1" applyAlignment="1">
      <alignment horizontal="center" vertical="center"/>
      <protection/>
    </xf>
    <xf numFmtId="3" fontId="7" fillId="0" borderId="2" xfId="18" applyNumberFormat="1" applyFont="1" applyFill="1" applyBorder="1" applyAlignment="1">
      <alignment horizontal="center" vertical="center"/>
      <protection/>
    </xf>
    <xf numFmtId="3" fontId="7" fillId="0" borderId="9" xfId="18" applyNumberFormat="1" applyFont="1" applyFill="1" applyBorder="1" applyAlignment="1">
      <alignment horizontal="center" vertical="center"/>
      <protection/>
    </xf>
    <xf numFmtId="3" fontId="7" fillId="0" borderId="3" xfId="18" applyNumberFormat="1" applyFont="1" applyFill="1" applyBorder="1" applyAlignment="1">
      <alignment horizontal="center" vertical="center"/>
      <protection/>
    </xf>
    <xf numFmtId="3" fontId="7" fillId="0" borderId="11" xfId="18" applyNumberFormat="1" applyFont="1" applyFill="1" applyBorder="1" applyAlignment="1">
      <alignment horizontal="center" vertical="center"/>
      <protection/>
    </xf>
    <xf numFmtId="3" fontId="7" fillId="0" borderId="4" xfId="18" applyNumberFormat="1" applyFont="1" applyFill="1" applyBorder="1" applyAlignment="1">
      <alignment horizontal="center" vertical="center"/>
      <protection/>
    </xf>
    <xf numFmtId="3" fontId="7" fillId="0" borderId="11" xfId="18" applyNumberFormat="1" applyFont="1" applyFill="1" applyBorder="1" applyAlignment="1">
      <alignment horizontal="center" vertical="center"/>
      <protection/>
    </xf>
    <xf numFmtId="3" fontId="7" fillId="0" borderId="4" xfId="18" applyNumberFormat="1" applyFont="1" applyFill="1" applyBorder="1" applyAlignment="1">
      <alignment horizontal="center" vertical="center"/>
      <protection/>
    </xf>
    <xf numFmtId="3" fontId="7" fillId="0" borderId="12" xfId="18" applyNumberFormat="1" applyFont="1" applyFill="1" applyBorder="1" applyAlignment="1">
      <alignment horizontal="center" vertical="center"/>
      <protection/>
    </xf>
    <xf numFmtId="3" fontId="7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Border="1" applyAlignment="1">
      <alignment vertical="center"/>
      <protection/>
    </xf>
    <xf numFmtId="0" fontId="7" fillId="0" borderId="2" xfId="18" applyFont="1" applyFill="1" applyBorder="1" applyAlignment="1">
      <alignment vertical="center" wrapText="1"/>
      <protection/>
    </xf>
    <xf numFmtId="0" fontId="7" fillId="0" borderId="6" xfId="18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 horizontal="left" vertical="center"/>
    </xf>
    <xf numFmtId="0" fontId="7" fillId="0" borderId="2" xfId="18" applyFont="1" applyFill="1" applyBorder="1" applyAlignment="1">
      <alignment horizontal="center" vertical="center"/>
      <protection/>
    </xf>
    <xf numFmtId="0" fontId="7" fillId="0" borderId="2" xfId="18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vertical="center"/>
    </xf>
    <xf numFmtId="0" fontId="13" fillId="0" borderId="0" xfId="18" applyFont="1">
      <alignment/>
      <protection/>
    </xf>
    <xf numFmtId="3" fontId="7" fillId="0" borderId="4" xfId="18" applyNumberFormat="1" applyFont="1" applyFill="1" applyBorder="1" applyAlignment="1">
      <alignment vertical="center"/>
      <protection/>
    </xf>
    <xf numFmtId="3" fontId="7" fillId="0" borderId="3" xfId="18" applyNumberFormat="1" applyFont="1" applyFill="1" applyBorder="1" applyAlignment="1">
      <alignment vertical="center"/>
      <protection/>
    </xf>
    <xf numFmtId="0" fontId="11" fillId="0" borderId="0" xfId="18" applyFont="1" applyAlignment="1">
      <alignment vertical="center" wrapText="1"/>
      <protection/>
    </xf>
    <xf numFmtId="3" fontId="14" fillId="0" borderId="1" xfId="18" applyNumberFormat="1" applyFont="1" applyBorder="1" applyAlignment="1">
      <alignment vertical="center"/>
      <protection/>
    </xf>
    <xf numFmtId="0" fontId="7" fillId="0" borderId="12" xfId="18" applyFont="1" applyFill="1" applyBorder="1" applyAlignment="1">
      <alignment vertical="center"/>
      <protection/>
    </xf>
    <xf numFmtId="3" fontId="7" fillId="0" borderId="11" xfId="18" applyNumberFormat="1" applyFont="1" applyFill="1" applyBorder="1" applyAlignment="1">
      <alignment vertical="center"/>
      <protection/>
    </xf>
    <xf numFmtId="0" fontId="7" fillId="0" borderId="4" xfId="18" applyFont="1" applyFill="1" applyBorder="1" applyAlignment="1">
      <alignment vertical="center"/>
      <protection/>
    </xf>
    <xf numFmtId="0" fontId="7" fillId="0" borderId="4" xfId="18" applyFont="1" applyFill="1" applyBorder="1" applyAlignment="1">
      <alignment vertical="center" wrapText="1"/>
      <protection/>
    </xf>
    <xf numFmtId="0" fontId="7" fillId="0" borderId="3" xfId="18" applyFont="1" applyFill="1" applyBorder="1" applyAlignment="1">
      <alignment vertical="center"/>
      <protection/>
    </xf>
    <xf numFmtId="0" fontId="7" fillId="0" borderId="13" xfId="18" applyFont="1" applyFill="1" applyBorder="1" applyAlignment="1">
      <alignment vertical="center"/>
      <protection/>
    </xf>
    <xf numFmtId="3" fontId="7" fillId="0" borderId="5" xfId="18" applyNumberFormat="1" applyFont="1" applyFill="1" applyBorder="1" applyAlignment="1">
      <alignment vertical="center"/>
      <protection/>
    </xf>
    <xf numFmtId="3" fontId="7" fillId="0" borderId="6" xfId="18" applyNumberFormat="1" applyFont="1" applyFill="1" applyBorder="1" applyAlignment="1">
      <alignment horizontal="center" vertical="center"/>
      <protection/>
    </xf>
    <xf numFmtId="3" fontId="7" fillId="0" borderId="5" xfId="18" applyNumberFormat="1" applyFont="1" applyFill="1" applyBorder="1" applyAlignment="1">
      <alignment horizontal="center" vertical="center"/>
      <protection/>
    </xf>
    <xf numFmtId="0" fontId="7" fillId="0" borderId="2" xfId="18" applyFont="1" applyFill="1" applyBorder="1" applyAlignment="1">
      <alignment vertical="center"/>
      <protection/>
    </xf>
    <xf numFmtId="0" fontId="6" fillId="0" borderId="2" xfId="0" applyFont="1" applyBorder="1" applyAlignment="1">
      <alignment vertical="center"/>
    </xf>
    <xf numFmtId="3" fontId="7" fillId="0" borderId="0" xfId="18" applyNumberFormat="1" applyFont="1" applyAlignment="1">
      <alignment vertical="center"/>
      <protection/>
    </xf>
    <xf numFmtId="3" fontId="9" fillId="0" borderId="1" xfId="18" applyNumberFormat="1" applyFont="1" applyFill="1" applyBorder="1" applyAlignment="1">
      <alignment horizontal="center" vertical="center"/>
      <protection/>
    </xf>
    <xf numFmtId="3" fontId="9" fillId="0" borderId="1" xfId="18" applyNumberFormat="1" applyFont="1" applyBorder="1" applyAlignment="1">
      <alignment vertical="center"/>
      <protection/>
    </xf>
    <xf numFmtId="3" fontId="9" fillId="0" borderId="6" xfId="18" applyNumberFormat="1" applyFont="1" applyBorder="1" applyAlignment="1">
      <alignment vertical="center"/>
      <protection/>
    </xf>
    <xf numFmtId="3" fontId="9" fillId="0" borderId="7" xfId="18" applyNumberFormat="1" applyFont="1" applyBorder="1" applyAlignment="1">
      <alignment horizontal="center" vertical="center"/>
      <protection/>
    </xf>
    <xf numFmtId="3" fontId="9" fillId="0" borderId="2" xfId="18" applyNumberFormat="1" applyFont="1" applyBorder="1" applyAlignment="1">
      <alignment horizontal="center" vertical="center"/>
      <protection/>
    </xf>
    <xf numFmtId="3" fontId="9" fillId="0" borderId="8" xfId="18" applyNumberFormat="1" applyFont="1" applyBorder="1" applyAlignment="1">
      <alignment horizontal="center" vertical="center"/>
      <protection/>
    </xf>
    <xf numFmtId="3" fontId="9" fillId="0" borderId="9" xfId="18" applyNumberFormat="1" applyFont="1" applyBorder="1" applyAlignment="1">
      <alignment horizontal="center" vertical="center"/>
      <protection/>
    </xf>
    <xf numFmtId="3" fontId="9" fillId="0" borderId="3" xfId="18" applyNumberFormat="1" applyFont="1" applyBorder="1" applyAlignment="1">
      <alignment horizontal="center" vertical="center"/>
      <protection/>
    </xf>
    <xf numFmtId="3" fontId="9" fillId="0" borderId="10" xfId="18" applyNumberFormat="1" applyFont="1" applyBorder="1" applyAlignment="1">
      <alignment horizontal="center" vertical="center"/>
      <protection/>
    </xf>
    <xf numFmtId="3" fontId="9" fillId="0" borderId="11" xfId="18" applyNumberFormat="1" applyFont="1" applyBorder="1" applyAlignment="1">
      <alignment horizontal="center" vertical="center"/>
      <protection/>
    </xf>
    <xf numFmtId="3" fontId="9" fillId="0" borderId="4" xfId="18" applyNumberFormat="1" applyFont="1" applyBorder="1" applyAlignment="1">
      <alignment horizontal="center" vertical="center"/>
      <protection/>
    </xf>
    <xf numFmtId="3" fontId="9" fillId="0" borderId="12" xfId="18" applyNumberFormat="1" applyFont="1" applyBorder="1" applyAlignment="1">
      <alignment horizontal="center" vertical="center"/>
      <protection/>
    </xf>
    <xf numFmtId="0" fontId="9" fillId="0" borderId="14" xfId="18" applyFont="1" applyBorder="1" applyAlignment="1">
      <alignment vertical="center"/>
      <protection/>
    </xf>
    <xf numFmtId="3" fontId="9" fillId="0" borderId="5" xfId="18" applyNumberFormat="1" applyFont="1" applyFill="1" applyBorder="1" applyAlignment="1">
      <alignment vertical="center"/>
      <protection/>
    </xf>
    <xf numFmtId="3" fontId="9" fillId="0" borderId="14" xfId="18" applyNumberFormat="1" applyFont="1" applyBorder="1" applyAlignment="1">
      <alignment vertical="center"/>
      <protection/>
    </xf>
    <xf numFmtId="0" fontId="9" fillId="0" borderId="12" xfId="18" applyFont="1" applyFill="1" applyBorder="1" applyAlignment="1">
      <alignment horizontal="left" vertical="center"/>
      <protection/>
    </xf>
    <xf numFmtId="3" fontId="2" fillId="0" borderId="0" xfId="18" applyNumberFormat="1" applyFont="1" applyAlignment="1">
      <alignment vertical="center"/>
      <protection/>
    </xf>
    <xf numFmtId="0" fontId="9" fillId="0" borderId="0" xfId="18" applyFont="1">
      <alignment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5" fillId="0" borderId="0" xfId="18" applyFont="1">
      <alignment/>
      <protection/>
    </xf>
    <xf numFmtId="0" fontId="9" fillId="0" borderId="4" xfId="18" applyFont="1" applyFill="1" applyBorder="1" applyAlignment="1">
      <alignment vertical="center"/>
      <protection/>
    </xf>
    <xf numFmtId="3" fontId="9" fillId="0" borderId="4" xfId="18" applyNumberFormat="1" applyFont="1" applyFill="1" applyBorder="1" applyAlignment="1">
      <alignment vertical="center"/>
      <protection/>
    </xf>
    <xf numFmtId="3" fontId="9" fillId="0" borderId="11" xfId="18" applyNumberFormat="1" applyFont="1" applyFill="1" applyBorder="1" applyAlignment="1">
      <alignment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0" fontId="7" fillId="0" borderId="0" xfId="18" applyFont="1" applyFill="1" applyAlignment="1">
      <alignment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0" fontId="7" fillId="0" borderId="0" xfId="18" applyFont="1" applyFill="1" applyAlignment="1">
      <alignment vertical="center"/>
      <protection/>
    </xf>
    <xf numFmtId="3" fontId="9" fillId="0" borderId="14" xfId="18" applyNumberFormat="1" applyFont="1" applyFill="1" applyBorder="1" applyAlignment="1">
      <alignment vertical="center"/>
      <protection/>
    </xf>
    <xf numFmtId="3" fontId="9" fillId="0" borderId="14" xfId="18" applyNumberFormat="1" applyFont="1" applyFill="1" applyBorder="1" applyAlignment="1">
      <alignment vertical="center"/>
      <protection/>
    </xf>
    <xf numFmtId="3" fontId="9" fillId="0" borderId="12" xfId="18" applyNumberFormat="1" applyFont="1" applyFill="1" applyBorder="1" applyAlignment="1">
      <alignment vertical="center"/>
      <protection/>
    </xf>
    <xf numFmtId="0" fontId="9" fillId="0" borderId="2" xfId="18" applyFont="1" applyFill="1" applyBorder="1" applyAlignment="1">
      <alignment vertical="center"/>
      <protection/>
    </xf>
    <xf numFmtId="3" fontId="9" fillId="0" borderId="6" xfId="18" applyNumberFormat="1" applyFont="1" applyFill="1" applyBorder="1" applyAlignment="1">
      <alignment horizontal="center" vertical="center"/>
      <protection/>
    </xf>
    <xf numFmtId="3" fontId="9" fillId="0" borderId="1" xfId="18" applyNumberFormat="1" applyFont="1" applyFill="1" applyBorder="1" applyAlignment="1">
      <alignment horizontal="center" vertical="center"/>
      <protection/>
    </xf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9" fillId="0" borderId="4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3" fontId="9" fillId="0" borderId="3" xfId="18" applyNumberFormat="1" applyFont="1" applyFill="1" applyBorder="1" applyAlignment="1">
      <alignment horizontal="center" vertical="center"/>
      <protection/>
    </xf>
    <xf numFmtId="3" fontId="9" fillId="0" borderId="2" xfId="18" applyNumberFormat="1" applyFont="1" applyFill="1" applyBorder="1" applyAlignment="1">
      <alignment horizontal="center" vertical="center"/>
      <protection/>
    </xf>
    <xf numFmtId="3" fontId="9" fillId="0" borderId="3" xfId="18" applyNumberFormat="1" applyFont="1" applyFill="1" applyBorder="1" applyAlignment="1">
      <alignment horizontal="center" vertical="center"/>
      <protection/>
    </xf>
    <xf numFmtId="0" fontId="9" fillId="0" borderId="6" xfId="18" applyFont="1" applyFill="1" applyBorder="1" applyAlignment="1">
      <alignment horizontal="center" vertical="center"/>
      <protection/>
    </xf>
    <xf numFmtId="0" fontId="9" fillId="0" borderId="5" xfId="18" applyFont="1" applyFill="1" applyBorder="1" applyAlignment="1">
      <alignment horizontal="center" vertical="center"/>
      <protection/>
    </xf>
    <xf numFmtId="0" fontId="9" fillId="0" borderId="2" xfId="18" applyFont="1" applyFill="1" applyBorder="1" applyAlignment="1">
      <alignment horizontal="center" vertical="center"/>
      <protection/>
    </xf>
    <xf numFmtId="0" fontId="9" fillId="0" borderId="3" xfId="18" applyFont="1" applyFill="1" applyBorder="1" applyAlignment="1">
      <alignment horizontal="center" vertical="center"/>
      <protection/>
    </xf>
    <xf numFmtId="0" fontId="9" fillId="0" borderId="4" xfId="18" applyFont="1" applyFill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3" xfId="18" applyFont="1" applyBorder="1" applyAlignment="1">
      <alignment horizontal="center" vertical="center"/>
      <protection/>
    </xf>
    <xf numFmtId="0" fontId="9" fillId="0" borderId="2" xfId="18" applyFont="1" applyFill="1" applyBorder="1" applyAlignment="1">
      <alignment horizontal="center" vertical="center" wrapText="1"/>
      <protection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4" xfId="18" applyFont="1" applyFill="1" applyBorder="1" applyAlignment="1">
      <alignment horizontal="center" vertical="center" wrapText="1"/>
      <protection/>
    </xf>
    <xf numFmtId="0" fontId="9" fillId="0" borderId="2" xfId="18" applyFont="1" applyFill="1" applyBorder="1" applyAlignment="1">
      <alignment horizontal="center" vertical="center"/>
      <protection/>
    </xf>
    <xf numFmtId="0" fontId="9" fillId="0" borderId="3" xfId="18" applyFont="1" applyFill="1" applyBorder="1" applyAlignment="1">
      <alignment horizontal="center" vertical="center"/>
      <protection/>
    </xf>
    <xf numFmtId="0" fontId="9" fillId="0" borderId="4" xfId="18" applyFont="1" applyFill="1" applyBorder="1" applyAlignment="1">
      <alignment horizontal="center" vertical="center"/>
      <protection/>
    </xf>
    <xf numFmtId="0" fontId="9" fillId="0" borderId="2" xfId="18" applyFont="1" applyFill="1" applyBorder="1" applyAlignment="1">
      <alignment horizontal="center" vertical="center" wrapText="1"/>
      <protection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4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left" vertical="center"/>
      <protection/>
    </xf>
    <xf numFmtId="0" fontId="3" fillId="0" borderId="1" xfId="0" applyFont="1" applyFill="1" applyBorder="1" applyAlignment="1">
      <alignment horizontal="left" vertical="center"/>
    </xf>
    <xf numFmtId="0" fontId="9" fillId="0" borderId="7" xfId="18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9" fillId="0" borderId="6" xfId="18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13" xfId="18" applyFont="1" applyFill="1" applyBorder="1" applyAlignment="1">
      <alignment horizontal="left" vertical="center"/>
      <protection/>
    </xf>
    <xf numFmtId="0" fontId="9" fillId="0" borderId="5" xfId="18" applyFont="1" applyFill="1" applyBorder="1" applyAlignment="1">
      <alignment horizontal="left" vertical="center"/>
      <protection/>
    </xf>
    <xf numFmtId="0" fontId="16" fillId="0" borderId="0" xfId="18" applyFont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3" fontId="9" fillId="0" borderId="2" xfId="18" applyNumberFormat="1" applyFont="1" applyFill="1" applyBorder="1" applyAlignment="1">
      <alignment horizontal="center" vertical="center"/>
      <protection/>
    </xf>
    <xf numFmtId="0" fontId="9" fillId="0" borderId="3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0" fontId="7" fillId="0" borderId="2" xfId="18" applyFont="1" applyFill="1" applyBorder="1" applyAlignment="1">
      <alignment horizontal="center" vertical="center"/>
      <protection/>
    </xf>
    <xf numFmtId="0" fontId="7" fillId="0" borderId="3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left" vertical="center"/>
      <protection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7" xfId="18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6" xfId="18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2" xfId="18" applyFont="1" applyFill="1" applyBorder="1" applyAlignment="1">
      <alignment horizontal="center" vertical="center"/>
      <protection/>
    </xf>
    <xf numFmtId="0" fontId="7" fillId="0" borderId="3" xfId="18" applyFont="1" applyFill="1" applyBorder="1" applyAlignment="1">
      <alignment horizontal="center" vertical="center"/>
      <protection/>
    </xf>
    <xf numFmtId="0" fontId="7" fillId="0" borderId="4" xfId="18" applyFont="1" applyFill="1" applyBorder="1" applyAlignment="1">
      <alignment horizontal="center" vertical="center"/>
      <protection/>
    </xf>
    <xf numFmtId="0" fontId="7" fillId="0" borderId="2" xfId="18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center" vertical="center" wrapText="1"/>
      <protection/>
    </xf>
    <xf numFmtId="3" fontId="7" fillId="0" borderId="2" xfId="18" applyNumberFormat="1" applyFont="1" applyFill="1" applyBorder="1" applyAlignment="1">
      <alignment horizontal="center" vertical="center"/>
      <protection/>
    </xf>
    <xf numFmtId="3" fontId="7" fillId="0" borderId="3" xfId="18" applyNumberFormat="1" applyFont="1" applyFill="1" applyBorder="1" applyAlignment="1">
      <alignment horizontal="center" vertical="center"/>
      <protection/>
    </xf>
    <xf numFmtId="0" fontId="7" fillId="0" borderId="4" xfId="18" applyFont="1" applyFill="1" applyBorder="1" applyAlignment="1">
      <alignment horizontal="center" vertical="center"/>
      <protection/>
    </xf>
    <xf numFmtId="0" fontId="7" fillId="0" borderId="4" xfId="18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2" fillId="0" borderId="1" xfId="18" applyFont="1" applyFill="1" applyBorder="1" applyAlignment="1">
      <alignment horizontal="left" vertical="center" wrapText="1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left" vertical="center"/>
    </xf>
    <xf numFmtId="0" fontId="9" fillId="0" borderId="11" xfId="18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6" xfId="18" applyFont="1" applyBorder="1" applyAlignment="1">
      <alignment horizontal="center" vertical="center"/>
      <protection/>
    </xf>
    <xf numFmtId="0" fontId="8" fillId="0" borderId="5" xfId="18" applyFont="1" applyBorder="1" applyAlignment="1">
      <alignment horizontal="center"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center" vertical="center"/>
      <protection/>
    </xf>
    <xf numFmtId="0" fontId="7" fillId="0" borderId="15" xfId="18" applyFont="1" applyFill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14" xfId="18" applyFont="1" applyFill="1" applyBorder="1" applyAlignment="1">
      <alignment horizontal="center" vertical="center"/>
      <protection/>
    </xf>
    <xf numFmtId="3" fontId="7" fillId="0" borderId="7" xfId="18" applyNumberFormat="1" applyFont="1" applyFill="1" applyBorder="1" applyAlignment="1">
      <alignment horizontal="center" vertical="center"/>
      <protection/>
    </xf>
    <xf numFmtId="3" fontId="7" fillId="0" borderId="9" xfId="18" applyNumberFormat="1" applyFont="1" applyFill="1" applyBorder="1" applyAlignment="1">
      <alignment horizontal="center" vertical="center"/>
      <protection/>
    </xf>
    <xf numFmtId="3" fontId="7" fillId="0" borderId="11" xfId="18" applyNumberFormat="1" applyFont="1" applyFill="1" applyBorder="1" applyAlignment="1">
      <alignment horizontal="center" vertical="center"/>
      <protection/>
    </xf>
    <xf numFmtId="0" fontId="7" fillId="0" borderId="6" xfId="18" applyFont="1" applyBorder="1" applyAlignment="1">
      <alignment horizontal="center" vertical="center"/>
      <protection/>
    </xf>
    <xf numFmtId="0" fontId="7" fillId="0" borderId="5" xfId="18" applyFont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9" fillId="0" borderId="14" xfId="18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workbookViewId="0" topLeftCell="A1">
      <selection activeCell="R9" sqref="R9"/>
    </sheetView>
  </sheetViews>
  <sheetFormatPr defaultColWidth="9.00390625" defaultRowHeight="12.75"/>
  <cols>
    <col min="1" max="1" width="3.625" style="1" customWidth="1"/>
    <col min="2" max="2" width="21.25390625" style="1" customWidth="1"/>
    <col min="3" max="3" width="10.875" style="1" customWidth="1"/>
    <col min="4" max="4" width="9.125" style="1" customWidth="1"/>
    <col min="5" max="5" width="9.625" style="1" customWidth="1"/>
    <col min="6" max="6" width="8.875" style="1" customWidth="1"/>
    <col min="7" max="8" width="9.625" style="1" customWidth="1"/>
    <col min="9" max="9" width="10.625" style="1" customWidth="1"/>
    <col min="10" max="10" width="7.125" style="1" customWidth="1"/>
    <col min="11" max="11" width="6.125" style="1" customWidth="1"/>
    <col min="12" max="12" width="8.625" style="1" customWidth="1"/>
    <col min="13" max="13" width="8.75390625" style="1" customWidth="1"/>
    <col min="14" max="14" width="7.375" style="1" customWidth="1"/>
    <col min="15" max="15" width="6.625" style="1" customWidth="1"/>
    <col min="16" max="16" width="5.875" style="1" customWidth="1"/>
    <col min="17" max="17" width="8.75390625" style="1" customWidth="1"/>
    <col min="18" max="16384" width="10.25390625" style="1" customWidth="1"/>
  </cols>
  <sheetData>
    <row r="1" spans="2:17" ht="14.25" customHeight="1">
      <c r="B1" s="79"/>
      <c r="Q1" s="133" t="s">
        <v>111</v>
      </c>
    </row>
    <row r="2" spans="2:17" ht="14.25" customHeight="1">
      <c r="B2" s="79"/>
      <c r="Q2" s="134" t="s">
        <v>120</v>
      </c>
    </row>
    <row r="3" spans="2:17" ht="14.25" customHeight="1">
      <c r="B3" s="115"/>
      <c r="Q3" s="135" t="s">
        <v>119</v>
      </c>
    </row>
    <row r="4" ht="8.25" customHeight="1"/>
    <row r="5" spans="1:17" ht="29.25" customHeight="1">
      <c r="A5" s="167" t="s">
        <v>107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ht="3.75" customHeight="1"/>
    <row r="7" spans="1:17" s="2" customFormat="1" ht="13.5" customHeight="1">
      <c r="A7" s="168" t="s">
        <v>0</v>
      </c>
      <c r="B7" s="168" t="s">
        <v>14</v>
      </c>
      <c r="C7" s="154" t="s">
        <v>15</v>
      </c>
      <c r="D7" s="169" t="s">
        <v>16</v>
      </c>
      <c r="E7" s="169" t="s">
        <v>17</v>
      </c>
      <c r="F7" s="168" t="s">
        <v>18</v>
      </c>
      <c r="G7" s="168"/>
      <c r="H7" s="168" t="s">
        <v>1</v>
      </c>
      <c r="I7" s="168"/>
      <c r="J7" s="168"/>
      <c r="K7" s="168"/>
      <c r="L7" s="168"/>
      <c r="M7" s="168"/>
      <c r="N7" s="168"/>
      <c r="O7" s="168"/>
      <c r="P7" s="168"/>
      <c r="Q7" s="168"/>
    </row>
    <row r="8" spans="1:17" s="2" customFormat="1" ht="13.5" customHeight="1">
      <c r="A8" s="168"/>
      <c r="B8" s="168"/>
      <c r="C8" s="155"/>
      <c r="D8" s="169"/>
      <c r="E8" s="169"/>
      <c r="F8" s="169" t="s">
        <v>19</v>
      </c>
      <c r="G8" s="169" t="s">
        <v>20</v>
      </c>
      <c r="H8" s="168" t="s">
        <v>46</v>
      </c>
      <c r="I8" s="168"/>
      <c r="J8" s="168"/>
      <c r="K8" s="168"/>
      <c r="L8" s="168"/>
      <c r="M8" s="168"/>
      <c r="N8" s="168"/>
      <c r="O8" s="168"/>
      <c r="P8" s="168"/>
      <c r="Q8" s="168"/>
    </row>
    <row r="9" spans="1:17" s="2" customFormat="1" ht="13.5" customHeight="1">
      <c r="A9" s="168"/>
      <c r="B9" s="168"/>
      <c r="C9" s="155"/>
      <c r="D9" s="169"/>
      <c r="E9" s="169"/>
      <c r="F9" s="169"/>
      <c r="G9" s="169"/>
      <c r="H9" s="169" t="s">
        <v>87</v>
      </c>
      <c r="I9" s="168" t="s">
        <v>21</v>
      </c>
      <c r="J9" s="168"/>
      <c r="K9" s="168"/>
      <c r="L9" s="168"/>
      <c r="M9" s="168"/>
      <c r="N9" s="168"/>
      <c r="O9" s="168"/>
      <c r="P9" s="168"/>
      <c r="Q9" s="168"/>
    </row>
    <row r="10" spans="1:17" s="2" customFormat="1" ht="12.75" customHeight="1">
      <c r="A10" s="168"/>
      <c r="B10" s="168"/>
      <c r="C10" s="155"/>
      <c r="D10" s="169"/>
      <c r="E10" s="169"/>
      <c r="F10" s="169"/>
      <c r="G10" s="169"/>
      <c r="H10" s="169"/>
      <c r="I10" s="168" t="s">
        <v>19</v>
      </c>
      <c r="J10" s="168"/>
      <c r="K10" s="168"/>
      <c r="L10" s="168"/>
      <c r="M10" s="168" t="s">
        <v>20</v>
      </c>
      <c r="N10" s="168"/>
      <c r="O10" s="168"/>
      <c r="P10" s="168"/>
      <c r="Q10" s="168"/>
    </row>
    <row r="11" spans="1:17" s="2" customFormat="1" ht="12.75" customHeight="1">
      <c r="A11" s="168"/>
      <c r="B11" s="168"/>
      <c r="C11" s="155"/>
      <c r="D11" s="169"/>
      <c r="E11" s="169"/>
      <c r="F11" s="169"/>
      <c r="G11" s="169"/>
      <c r="H11" s="169"/>
      <c r="I11" s="169" t="s">
        <v>90</v>
      </c>
      <c r="J11" s="168" t="s">
        <v>22</v>
      </c>
      <c r="K11" s="168"/>
      <c r="L11" s="168"/>
      <c r="M11" s="169" t="s">
        <v>23</v>
      </c>
      <c r="N11" s="169" t="s">
        <v>22</v>
      </c>
      <c r="O11" s="169"/>
      <c r="P11" s="169"/>
      <c r="Q11" s="169"/>
    </row>
    <row r="12" spans="1:17" ht="72.75" customHeight="1">
      <c r="A12" s="168"/>
      <c r="B12" s="168"/>
      <c r="C12" s="156"/>
      <c r="D12" s="169"/>
      <c r="E12" s="169"/>
      <c r="F12" s="169"/>
      <c r="G12" s="169"/>
      <c r="H12" s="169"/>
      <c r="I12" s="169"/>
      <c r="J12" s="114" t="s">
        <v>91</v>
      </c>
      <c r="K12" s="114" t="s">
        <v>25</v>
      </c>
      <c r="L12" s="114" t="s">
        <v>27</v>
      </c>
      <c r="M12" s="169"/>
      <c r="N12" s="114" t="s">
        <v>26</v>
      </c>
      <c r="O12" s="114" t="s">
        <v>24</v>
      </c>
      <c r="P12" s="114" t="s">
        <v>25</v>
      </c>
      <c r="Q12" s="114" t="s">
        <v>27</v>
      </c>
    </row>
    <row r="13" spans="1:17" s="113" customFormat="1" ht="12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</row>
    <row r="14" spans="1:17" s="126" customFormat="1" ht="15" customHeight="1">
      <c r="A14" s="123">
        <v>1</v>
      </c>
      <c r="B14" s="124" t="s">
        <v>28</v>
      </c>
      <c r="C14" s="141" t="s">
        <v>29</v>
      </c>
      <c r="D14" s="142"/>
      <c r="E14" s="125">
        <f aca="true" t="shared" si="0" ref="E14:Q14">SUM(E19,E28,E37,E45)</f>
        <v>25036003</v>
      </c>
      <c r="F14" s="125">
        <f t="shared" si="0"/>
        <v>7383594</v>
      </c>
      <c r="G14" s="125">
        <f t="shared" si="0"/>
        <v>17652409</v>
      </c>
      <c r="H14" s="125">
        <f t="shared" si="0"/>
        <v>5090964</v>
      </c>
      <c r="I14" s="125">
        <f t="shared" si="0"/>
        <v>1263142</v>
      </c>
      <c r="J14" s="125">
        <f t="shared" si="0"/>
        <v>0</v>
      </c>
      <c r="K14" s="125">
        <f t="shared" si="0"/>
        <v>0</v>
      </c>
      <c r="L14" s="125">
        <f t="shared" si="0"/>
        <v>1263142</v>
      </c>
      <c r="M14" s="125">
        <f t="shared" si="0"/>
        <v>3827822</v>
      </c>
      <c r="N14" s="125">
        <f t="shared" si="0"/>
        <v>0</v>
      </c>
      <c r="O14" s="125">
        <f t="shared" si="0"/>
        <v>0</v>
      </c>
      <c r="P14" s="125">
        <f t="shared" si="0"/>
        <v>0</v>
      </c>
      <c r="Q14" s="125">
        <f t="shared" si="0"/>
        <v>3827822</v>
      </c>
    </row>
    <row r="15" spans="1:17" s="5" customFormat="1" ht="13.5" customHeight="1">
      <c r="A15" s="151" t="s">
        <v>30</v>
      </c>
      <c r="B15" s="23" t="s">
        <v>31</v>
      </c>
      <c r="C15" s="157" t="s">
        <v>56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8" s="5" customFormat="1" ht="13.5" customHeight="1">
      <c r="A16" s="152"/>
      <c r="B16" s="23" t="s">
        <v>32</v>
      </c>
      <c r="C16" s="159" t="s">
        <v>43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1"/>
      <c r="R16" s="9"/>
    </row>
    <row r="17" spans="1:17" s="5" customFormat="1" ht="13.5" customHeight="1">
      <c r="A17" s="152"/>
      <c r="B17" s="23" t="s">
        <v>33</v>
      </c>
      <c r="C17" s="159" t="s">
        <v>58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1"/>
    </row>
    <row r="18" spans="1:18" s="5" customFormat="1" ht="13.5" customHeight="1">
      <c r="A18" s="152"/>
      <c r="B18" s="23" t="s">
        <v>34</v>
      </c>
      <c r="C18" s="162" t="s">
        <v>92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  <c r="R18" s="9"/>
    </row>
    <row r="19" spans="1:17" s="5" customFormat="1" ht="13.5" customHeight="1">
      <c r="A19" s="152"/>
      <c r="B19" s="23" t="s">
        <v>35</v>
      </c>
      <c r="C19" s="143">
        <v>23</v>
      </c>
      <c r="D19" s="154" t="s">
        <v>39</v>
      </c>
      <c r="E19" s="42">
        <f>SUM(F19:G19)</f>
        <v>7971119</v>
      </c>
      <c r="F19" s="42">
        <f>SUM(F20:F22)</f>
        <v>3019556</v>
      </c>
      <c r="G19" s="42">
        <v>4951563</v>
      </c>
      <c r="H19" s="42">
        <f>SUM(I19,M19)</f>
        <v>22490</v>
      </c>
      <c r="I19" s="42">
        <f>SUM(L19)</f>
        <v>22490</v>
      </c>
      <c r="J19" s="42">
        <v>0</v>
      </c>
      <c r="K19" s="42">
        <v>0</v>
      </c>
      <c r="L19" s="42">
        <v>22490</v>
      </c>
      <c r="M19" s="42">
        <f>Q19</f>
        <v>0</v>
      </c>
      <c r="N19" s="42">
        <v>0</v>
      </c>
      <c r="O19" s="42">
        <v>0</v>
      </c>
      <c r="P19" s="42">
        <v>0</v>
      </c>
      <c r="Q19" s="42">
        <v>0</v>
      </c>
    </row>
    <row r="20" spans="1:18" s="5" customFormat="1" ht="13.5" customHeight="1" hidden="1">
      <c r="A20" s="152"/>
      <c r="B20" s="23" t="s">
        <v>4</v>
      </c>
      <c r="C20" s="144"/>
      <c r="D20" s="155"/>
      <c r="E20" s="42">
        <v>72065</v>
      </c>
      <c r="F20" s="42">
        <v>72065</v>
      </c>
      <c r="G20" s="42">
        <v>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9"/>
    </row>
    <row r="21" spans="1:19" s="5" customFormat="1" ht="13.5" customHeight="1">
      <c r="A21" s="152"/>
      <c r="B21" s="23" t="s">
        <v>46</v>
      </c>
      <c r="C21" s="144"/>
      <c r="D21" s="155"/>
      <c r="E21" s="42">
        <f>SUM(F21:G21)</f>
        <v>22490</v>
      </c>
      <c r="F21" s="42">
        <f>SUM(I19)</f>
        <v>22490</v>
      </c>
      <c r="G21" s="42">
        <f>SUM(Q19)</f>
        <v>0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S21" s="9"/>
    </row>
    <row r="22" spans="1:19" s="5" customFormat="1" ht="13.5" customHeight="1">
      <c r="A22" s="152"/>
      <c r="B22" s="23" t="s">
        <v>80</v>
      </c>
      <c r="C22" s="144"/>
      <c r="D22" s="155"/>
      <c r="E22" s="42">
        <f>SUM(F22:G22)</f>
        <v>7876564</v>
      </c>
      <c r="F22" s="42">
        <v>2925001</v>
      </c>
      <c r="G22" s="42">
        <v>4951563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S22" s="9"/>
    </row>
    <row r="23" spans="1:19" s="5" customFormat="1" ht="12.75" customHeight="1">
      <c r="A23" s="152"/>
      <c r="B23" s="23"/>
      <c r="C23" s="145"/>
      <c r="D23" s="156"/>
      <c r="E23" s="96"/>
      <c r="F23" s="96"/>
      <c r="G23" s="96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S23" s="9"/>
    </row>
    <row r="24" spans="1:17" s="5" customFormat="1" ht="13.5" customHeight="1">
      <c r="A24" s="151" t="s">
        <v>57</v>
      </c>
      <c r="B24" s="23" t="s">
        <v>31</v>
      </c>
      <c r="C24" s="157" t="s">
        <v>56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 s="5" customFormat="1" ht="13.5" customHeight="1">
      <c r="A25" s="152"/>
      <c r="B25" s="23" t="s">
        <v>32</v>
      </c>
      <c r="C25" s="159" t="s">
        <v>43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1"/>
    </row>
    <row r="26" spans="1:17" s="5" customFormat="1" ht="13.5" customHeight="1">
      <c r="A26" s="152"/>
      <c r="B26" s="23" t="s">
        <v>33</v>
      </c>
      <c r="C26" s="159" t="s">
        <v>58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/>
    </row>
    <row r="27" spans="1:17" s="5" customFormat="1" ht="13.5" customHeight="1">
      <c r="A27" s="152"/>
      <c r="B27" s="23" t="s">
        <v>34</v>
      </c>
      <c r="C27" s="159" t="s">
        <v>93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1"/>
    </row>
    <row r="28" spans="1:17" s="5" customFormat="1" ht="13.5" customHeight="1">
      <c r="A28" s="152"/>
      <c r="B28" s="23" t="s">
        <v>35</v>
      </c>
      <c r="C28" s="143">
        <v>23</v>
      </c>
      <c r="D28" s="148" t="s">
        <v>39</v>
      </c>
      <c r="E28" s="26">
        <f>SUM(F28:G28)</f>
        <v>1402875</v>
      </c>
      <c r="F28" s="26">
        <f>SUM(F29:F31)</f>
        <v>569584</v>
      </c>
      <c r="G28" s="26">
        <f>SUM(G29:G31)</f>
        <v>833291</v>
      </c>
      <c r="H28" s="26">
        <f>I28+M28</f>
        <v>1349825</v>
      </c>
      <c r="I28" s="26">
        <f>SUM(J28:L28)</f>
        <v>516534</v>
      </c>
      <c r="J28" s="26">
        <v>0</v>
      </c>
      <c r="K28" s="26">
        <v>0</v>
      </c>
      <c r="L28" s="26">
        <v>516534</v>
      </c>
      <c r="M28" s="26">
        <f>Q28</f>
        <v>833291</v>
      </c>
      <c r="N28" s="26">
        <v>0</v>
      </c>
      <c r="O28" s="26">
        <v>0</v>
      </c>
      <c r="P28" s="26">
        <v>0</v>
      </c>
      <c r="Q28" s="26">
        <v>833291</v>
      </c>
    </row>
    <row r="29" spans="1:17" s="5" customFormat="1" ht="13.5" customHeight="1" hidden="1">
      <c r="A29" s="152"/>
      <c r="B29" s="23" t="s">
        <v>115</v>
      </c>
      <c r="C29" s="144"/>
      <c r="D29" s="149"/>
      <c r="E29" s="26">
        <f>SUM(F29:G29)</f>
        <v>24100</v>
      </c>
      <c r="F29" s="26">
        <v>24100</v>
      </c>
      <c r="G29" s="26">
        <v>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s="5" customFormat="1" ht="13.5" customHeight="1" hidden="1">
      <c r="A30" s="152"/>
      <c r="B30" s="23" t="s">
        <v>45</v>
      </c>
      <c r="C30" s="144"/>
      <c r="D30" s="149"/>
      <c r="E30" s="26">
        <v>28950</v>
      </c>
      <c r="F30" s="26">
        <v>28950</v>
      </c>
      <c r="G30" s="26">
        <v>0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1:17" s="5" customFormat="1" ht="13.5" customHeight="1">
      <c r="A31" s="152"/>
      <c r="B31" s="23" t="s">
        <v>46</v>
      </c>
      <c r="C31" s="144"/>
      <c r="D31" s="149"/>
      <c r="E31" s="26">
        <f>SUM(F31:G31)</f>
        <v>1349825</v>
      </c>
      <c r="F31" s="26">
        <f>SUM(I28)</f>
        <v>516534</v>
      </c>
      <c r="G31" s="26">
        <f>SUM(Q28)</f>
        <v>833291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17" s="5" customFormat="1" ht="13.5" customHeight="1">
      <c r="A32" s="152"/>
      <c r="B32" s="23"/>
      <c r="C32" s="145"/>
      <c r="D32" s="150"/>
      <c r="E32" s="26"/>
      <c r="F32" s="26"/>
      <c r="G32" s="26"/>
      <c r="H32" s="140"/>
      <c r="I32" s="140"/>
      <c r="J32" s="140"/>
      <c r="K32" s="140"/>
      <c r="L32" s="140"/>
      <c r="M32" s="140"/>
      <c r="N32" s="140"/>
      <c r="O32" s="140"/>
      <c r="P32" s="140"/>
      <c r="Q32" s="140"/>
    </row>
    <row r="33" spans="1:17" s="24" customFormat="1" ht="13.5" customHeight="1">
      <c r="A33" s="151" t="s">
        <v>36</v>
      </c>
      <c r="B33" s="23" t="s">
        <v>31</v>
      </c>
      <c r="C33" s="157" t="s">
        <v>56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s="24" customFormat="1" ht="13.5" customHeight="1">
      <c r="A34" s="152"/>
      <c r="B34" s="23" t="s">
        <v>32</v>
      </c>
      <c r="C34" s="162" t="s">
        <v>50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</row>
    <row r="35" spans="1:17" s="24" customFormat="1" ht="13.5" customHeight="1">
      <c r="A35" s="152"/>
      <c r="B35" s="23" t="s">
        <v>33</v>
      </c>
      <c r="C35" s="162" t="s">
        <v>51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</row>
    <row r="36" spans="1:17" s="24" customFormat="1" ht="13.5" customHeight="1">
      <c r="A36" s="152"/>
      <c r="B36" s="23" t="s">
        <v>34</v>
      </c>
      <c r="C36" s="162" t="s">
        <v>94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4"/>
    </row>
    <row r="37" spans="1:17" s="24" customFormat="1" ht="13.5" customHeight="1">
      <c r="A37" s="152"/>
      <c r="B37" s="23" t="s">
        <v>35</v>
      </c>
      <c r="C37" s="143">
        <v>61</v>
      </c>
      <c r="D37" s="148" t="s">
        <v>95</v>
      </c>
      <c r="E37" s="26">
        <f>SUM(F37:G37)</f>
        <v>3090079</v>
      </c>
      <c r="F37" s="26">
        <v>927024</v>
      </c>
      <c r="G37" s="26">
        <v>2163055</v>
      </c>
      <c r="H37" s="26">
        <f>SUM(I37,M37)</f>
        <v>98060</v>
      </c>
      <c r="I37" s="26">
        <f>J37+K37+L37</f>
        <v>0</v>
      </c>
      <c r="J37" s="26">
        <v>0</v>
      </c>
      <c r="K37" s="26">
        <v>0</v>
      </c>
      <c r="L37" s="26">
        <v>0</v>
      </c>
      <c r="M37" s="26">
        <f>N37+O37+P37+Q37</f>
        <v>98060</v>
      </c>
      <c r="N37" s="26">
        <v>0</v>
      </c>
      <c r="O37" s="26">
        <v>0</v>
      </c>
      <c r="P37" s="26">
        <v>0</v>
      </c>
      <c r="Q37" s="26">
        <v>98060</v>
      </c>
    </row>
    <row r="38" spans="1:17" s="24" customFormat="1" ht="13.5" customHeight="1" hidden="1">
      <c r="A38" s="152"/>
      <c r="B38" s="23" t="s">
        <v>45</v>
      </c>
      <c r="C38" s="144"/>
      <c r="D38" s="149"/>
      <c r="E38" s="26">
        <f>SUM(F38:G38)</f>
        <v>9840</v>
      </c>
      <c r="F38" s="26">
        <v>2952</v>
      </c>
      <c r="G38" s="31">
        <v>6888</v>
      </c>
      <c r="H38" s="16" t="s">
        <v>116</v>
      </c>
      <c r="I38" s="32"/>
      <c r="J38" s="32"/>
      <c r="K38" s="32"/>
      <c r="L38" s="32"/>
      <c r="M38" s="32"/>
      <c r="N38" s="32"/>
      <c r="O38" s="32"/>
      <c r="P38" s="32"/>
      <c r="Q38" s="33"/>
    </row>
    <row r="39" spans="1:17" s="24" customFormat="1" ht="13.5" customHeight="1">
      <c r="A39" s="152"/>
      <c r="B39" s="23" t="s">
        <v>46</v>
      </c>
      <c r="C39" s="144"/>
      <c r="D39" s="149"/>
      <c r="E39" s="26">
        <f>SUM(F39:G39)</f>
        <v>98060</v>
      </c>
      <c r="F39" s="26">
        <v>0</v>
      </c>
      <c r="G39" s="31">
        <f>SUM(H37)</f>
        <v>98060</v>
      </c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s="24" customFormat="1" ht="13.5" customHeight="1">
      <c r="A40" s="153"/>
      <c r="B40" s="23" t="s">
        <v>80</v>
      </c>
      <c r="C40" s="145"/>
      <c r="D40" s="150"/>
      <c r="E40" s="26">
        <f>SUM(F40:G40)</f>
        <v>2094496</v>
      </c>
      <c r="F40" s="26">
        <v>29500</v>
      </c>
      <c r="G40" s="31">
        <v>2064996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2"/>
    </row>
    <row r="41" spans="1:17" s="3" customFormat="1" ht="13.5" customHeight="1">
      <c r="A41" s="151" t="s">
        <v>38</v>
      </c>
      <c r="B41" s="23" t="s">
        <v>31</v>
      </c>
      <c r="C41" s="157" t="s">
        <v>56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s="3" customFormat="1" ht="13.5" customHeight="1">
      <c r="A42" s="152"/>
      <c r="B42" s="23" t="s">
        <v>32</v>
      </c>
      <c r="C42" s="159" t="s">
        <v>43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</row>
    <row r="43" spans="1:17" s="3" customFormat="1" ht="13.5" customHeight="1">
      <c r="A43" s="152"/>
      <c r="B43" s="23" t="s">
        <v>33</v>
      </c>
      <c r="C43" s="162" t="s">
        <v>58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4"/>
    </row>
    <row r="44" spans="1:17" s="3" customFormat="1" ht="13.5" customHeight="1">
      <c r="A44" s="152"/>
      <c r="B44" s="23" t="s">
        <v>34</v>
      </c>
      <c r="C44" s="162" t="s">
        <v>96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s="5" customFormat="1" ht="13.5" customHeight="1">
      <c r="A45" s="152"/>
      <c r="B45" s="23" t="s">
        <v>35</v>
      </c>
      <c r="C45" s="146">
        <v>23</v>
      </c>
      <c r="D45" s="137" t="s">
        <v>97</v>
      </c>
      <c r="E45" s="97">
        <f>SUM(F45:G45)</f>
        <v>12571930</v>
      </c>
      <c r="F45" s="97">
        <f>SUM(F46:F48)</f>
        <v>2867430</v>
      </c>
      <c r="G45" s="97">
        <f>SUM(G46:G48)</f>
        <v>9704500</v>
      </c>
      <c r="H45" s="97">
        <f>SUM(I45,M45)</f>
        <v>3620589</v>
      </c>
      <c r="I45" s="97">
        <f>J45+K45+L45</f>
        <v>724118</v>
      </c>
      <c r="J45" s="97">
        <v>0</v>
      </c>
      <c r="K45" s="97">
        <v>0</v>
      </c>
      <c r="L45" s="97">
        <v>724118</v>
      </c>
      <c r="M45" s="97">
        <f>N45+O45+P45+Q45</f>
        <v>2896471</v>
      </c>
      <c r="N45" s="97">
        <v>0</v>
      </c>
      <c r="O45" s="97"/>
      <c r="P45" s="97">
        <v>0</v>
      </c>
      <c r="Q45" s="97">
        <v>2896471</v>
      </c>
    </row>
    <row r="46" spans="1:17" s="5" customFormat="1" ht="13.5" customHeight="1" hidden="1">
      <c r="A46" s="152"/>
      <c r="B46" s="29" t="s">
        <v>4</v>
      </c>
      <c r="C46" s="147"/>
      <c r="D46" s="171"/>
      <c r="E46" s="97">
        <v>178298</v>
      </c>
      <c r="F46" s="97">
        <v>35660</v>
      </c>
      <c r="G46" s="98">
        <v>142638</v>
      </c>
      <c r="H46" s="99"/>
      <c r="I46" s="99"/>
      <c r="J46" s="99"/>
      <c r="K46" s="99"/>
      <c r="L46" s="99"/>
      <c r="M46" s="100"/>
      <c r="N46" s="101"/>
      <c r="O46" s="101"/>
      <c r="P46" s="101"/>
      <c r="Q46" s="101"/>
    </row>
    <row r="47" spans="1:17" s="5" customFormat="1" ht="13.5" customHeight="1">
      <c r="A47" s="152"/>
      <c r="B47" s="29" t="s">
        <v>46</v>
      </c>
      <c r="C47" s="147"/>
      <c r="D47" s="171"/>
      <c r="E47" s="97">
        <f>SUM(F47:G47)</f>
        <v>3620589</v>
      </c>
      <c r="F47" s="97">
        <f>SUM(L45)</f>
        <v>724118</v>
      </c>
      <c r="G47" s="98">
        <f>SUM(Q45)</f>
        <v>2896471</v>
      </c>
      <c r="H47" s="102"/>
      <c r="I47" s="102"/>
      <c r="J47" s="102"/>
      <c r="K47" s="102"/>
      <c r="L47" s="102"/>
      <c r="M47" s="103"/>
      <c r="N47" s="104"/>
      <c r="O47" s="104"/>
      <c r="P47" s="104"/>
      <c r="Q47" s="104"/>
    </row>
    <row r="48" spans="1:17" s="5" customFormat="1" ht="13.5" customHeight="1">
      <c r="A48" s="152"/>
      <c r="B48" s="29" t="s">
        <v>80</v>
      </c>
      <c r="C48" s="147"/>
      <c r="D48" s="171"/>
      <c r="E48" s="97">
        <f>SUM(F48:G48)</f>
        <v>8773043</v>
      </c>
      <c r="F48" s="97">
        <v>2107652</v>
      </c>
      <c r="G48" s="98">
        <v>6665391</v>
      </c>
      <c r="H48" s="102"/>
      <c r="I48" s="102"/>
      <c r="J48" s="102"/>
      <c r="K48" s="102"/>
      <c r="L48" s="102"/>
      <c r="M48" s="103"/>
      <c r="N48" s="104"/>
      <c r="O48" s="104"/>
      <c r="P48" s="104"/>
      <c r="Q48" s="104"/>
    </row>
    <row r="49" spans="1:17" s="5" customFormat="1" ht="9.75" customHeight="1" hidden="1">
      <c r="A49" s="153"/>
      <c r="B49" s="29"/>
      <c r="C49" s="136"/>
      <c r="D49" s="172"/>
      <c r="E49" s="97"/>
      <c r="F49" s="97"/>
      <c r="G49" s="98"/>
      <c r="H49" s="105"/>
      <c r="I49" s="105"/>
      <c r="J49" s="105"/>
      <c r="K49" s="105"/>
      <c r="L49" s="105"/>
      <c r="M49" s="106"/>
      <c r="N49" s="107"/>
      <c r="O49" s="107"/>
      <c r="P49" s="107"/>
      <c r="Q49" s="107"/>
    </row>
    <row r="50" spans="1:17" s="5" customFormat="1" ht="13.5" customHeight="1" hidden="1">
      <c r="A50" s="173" t="s">
        <v>59</v>
      </c>
      <c r="B50" s="4" t="s">
        <v>31</v>
      </c>
      <c r="C50" s="175" t="s">
        <v>56</v>
      </c>
      <c r="D50" s="176"/>
      <c r="E50" s="176"/>
      <c r="F50" s="176"/>
      <c r="G50" s="176"/>
      <c r="H50" s="177"/>
      <c r="I50" s="177"/>
      <c r="J50" s="177"/>
      <c r="K50" s="177"/>
      <c r="L50" s="177"/>
      <c r="M50" s="177"/>
      <c r="N50" s="177"/>
      <c r="O50" s="177"/>
      <c r="P50" s="177"/>
      <c r="Q50" s="177"/>
    </row>
    <row r="51" spans="1:18" s="5" customFormat="1" ht="13.5" customHeight="1" hidden="1">
      <c r="A51" s="174"/>
      <c r="B51" s="4" t="s">
        <v>32</v>
      </c>
      <c r="C51" s="178" t="s">
        <v>98</v>
      </c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80"/>
      <c r="R51" s="9"/>
    </row>
    <row r="52" spans="1:17" s="5" customFormat="1" ht="13.5" customHeight="1" hidden="1">
      <c r="A52" s="174"/>
      <c r="B52" s="4" t="s">
        <v>33</v>
      </c>
      <c r="C52" s="178" t="s">
        <v>99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80"/>
    </row>
    <row r="53" spans="1:18" s="5" customFormat="1" ht="13.5" customHeight="1" hidden="1">
      <c r="A53" s="174"/>
      <c r="B53" s="4" t="s">
        <v>34</v>
      </c>
      <c r="C53" s="181" t="s">
        <v>100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3"/>
      <c r="R53" s="9"/>
    </row>
    <row r="54" spans="1:17" s="5" customFormat="1" ht="13.5" customHeight="1" hidden="1">
      <c r="A54" s="174"/>
      <c r="B54" s="10" t="s">
        <v>35</v>
      </c>
      <c r="C54" s="184">
        <v>15</v>
      </c>
      <c r="D54" s="187" t="s">
        <v>52</v>
      </c>
      <c r="E54" s="80">
        <v>0</v>
      </c>
      <c r="F54" s="80">
        <v>0</v>
      </c>
      <c r="G54" s="80">
        <v>0</v>
      </c>
      <c r="H54" s="80">
        <f>SUM(I54,M54)</f>
        <v>0</v>
      </c>
      <c r="I54" s="80">
        <f>J54+L54</f>
        <v>0</v>
      </c>
      <c r="J54" s="80">
        <v>0</v>
      </c>
      <c r="K54" s="80">
        <v>0</v>
      </c>
      <c r="L54" s="80">
        <v>0</v>
      </c>
      <c r="M54" s="80">
        <f>Q54</f>
        <v>0</v>
      </c>
      <c r="N54" s="80">
        <v>0</v>
      </c>
      <c r="O54" s="80">
        <v>0</v>
      </c>
      <c r="P54" s="80">
        <v>0</v>
      </c>
      <c r="Q54" s="80"/>
    </row>
    <row r="55" spans="1:17" s="5" customFormat="1" ht="13.5" customHeight="1" hidden="1">
      <c r="A55" s="174"/>
      <c r="B55" s="10">
        <v>2011</v>
      </c>
      <c r="C55" s="185"/>
      <c r="D55" s="188"/>
      <c r="E55" s="80">
        <f>SUM(F55:G55)</f>
        <v>10000</v>
      </c>
      <c r="F55" s="80">
        <v>1500</v>
      </c>
      <c r="G55" s="80">
        <v>8500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8" s="5" customFormat="1" ht="13.5" customHeight="1" hidden="1">
      <c r="A56" s="174"/>
      <c r="B56" s="4" t="s">
        <v>4</v>
      </c>
      <c r="C56" s="185"/>
      <c r="D56" s="188"/>
      <c r="E56" s="6">
        <f>SUM(F56:G56)</f>
        <v>0</v>
      </c>
      <c r="F56" s="6">
        <f>SUM(I54)</f>
        <v>0</v>
      </c>
      <c r="G56" s="6">
        <f>SUM(M54)</f>
        <v>0</v>
      </c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9"/>
    </row>
    <row r="57" spans="1:19" s="5" customFormat="1" ht="13.5" customHeight="1" hidden="1">
      <c r="A57" s="174"/>
      <c r="B57" s="4"/>
      <c r="C57" s="186"/>
      <c r="D57" s="188"/>
      <c r="E57" s="6"/>
      <c r="F57" s="6"/>
      <c r="G57" s="6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S57" s="9"/>
    </row>
    <row r="58" spans="1:17" s="5" customFormat="1" ht="12.75" customHeight="1" hidden="1">
      <c r="A58" s="173" t="s">
        <v>38</v>
      </c>
      <c r="B58" s="4" t="s">
        <v>31</v>
      </c>
      <c r="C58" s="175" t="s">
        <v>56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1:17" s="5" customFormat="1" ht="12.75" customHeight="1" hidden="1">
      <c r="A59" s="174"/>
      <c r="B59" s="4" t="s">
        <v>32</v>
      </c>
      <c r="C59" s="181" t="s">
        <v>43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</row>
    <row r="60" spans="1:17" s="5" customFormat="1" ht="12.75" customHeight="1" hidden="1">
      <c r="A60" s="174"/>
      <c r="B60" s="4" t="s">
        <v>33</v>
      </c>
      <c r="C60" s="181" t="s">
        <v>58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3"/>
    </row>
    <row r="61" spans="1:17" s="5" customFormat="1" ht="12.75" customHeight="1" hidden="1">
      <c r="A61" s="174"/>
      <c r="B61" s="4" t="s">
        <v>34</v>
      </c>
      <c r="C61" s="181" t="s">
        <v>82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3"/>
    </row>
    <row r="62" spans="1:17" s="5" customFormat="1" ht="12.75" customHeight="1" hidden="1">
      <c r="A62" s="174"/>
      <c r="B62" s="4" t="s">
        <v>35</v>
      </c>
      <c r="C62" s="72"/>
      <c r="D62" s="73"/>
      <c r="E62" s="6">
        <f>SUM(F62:G62)</f>
        <v>0</v>
      </c>
      <c r="F62" s="6"/>
      <c r="G62" s="6"/>
      <c r="H62" s="6">
        <f>I62+M62</f>
        <v>0</v>
      </c>
      <c r="I62" s="6">
        <f>J62+L62</f>
        <v>0</v>
      </c>
      <c r="J62" s="6">
        <v>0</v>
      </c>
      <c r="K62" s="6">
        <v>0</v>
      </c>
      <c r="L62" s="6"/>
      <c r="M62" s="6">
        <f>Q62</f>
        <v>0</v>
      </c>
      <c r="N62" s="6">
        <v>0</v>
      </c>
      <c r="O62" s="6">
        <v>0</v>
      </c>
      <c r="P62" s="6">
        <v>0</v>
      </c>
      <c r="Q62" s="6"/>
    </row>
    <row r="63" spans="1:17" s="5" customFormat="1" ht="12.75" customHeight="1" hidden="1">
      <c r="A63" s="174"/>
      <c r="B63" s="4" t="s">
        <v>4</v>
      </c>
      <c r="C63" s="184">
        <v>23</v>
      </c>
      <c r="D63" s="187" t="s">
        <v>39</v>
      </c>
      <c r="E63" s="6">
        <f>SUM(F63:G63)</f>
        <v>0</v>
      </c>
      <c r="F63" s="11">
        <f>SUM(I62)</f>
        <v>0</v>
      </c>
      <c r="G63" s="11">
        <f>SUM(M62)</f>
        <v>0</v>
      </c>
      <c r="H63" s="16"/>
      <c r="I63" s="16"/>
      <c r="J63" s="16"/>
      <c r="K63" s="16"/>
      <c r="L63" s="16"/>
      <c r="M63" s="7"/>
      <c r="N63" s="17"/>
      <c r="O63" s="17"/>
      <c r="P63" s="17"/>
      <c r="Q63" s="17"/>
    </row>
    <row r="64" spans="1:17" s="5" customFormat="1" ht="12.75" customHeight="1" hidden="1">
      <c r="A64" s="174"/>
      <c r="B64" s="12"/>
      <c r="C64" s="185"/>
      <c r="D64" s="188"/>
      <c r="E64" s="6"/>
      <c r="F64" s="11"/>
      <c r="G64" s="11"/>
      <c r="H64" s="18"/>
      <c r="I64" s="18"/>
      <c r="J64" s="18"/>
      <c r="K64" s="18"/>
      <c r="L64" s="18"/>
      <c r="M64" s="8"/>
      <c r="N64" s="19"/>
      <c r="O64" s="19"/>
      <c r="P64" s="19"/>
      <c r="Q64" s="19"/>
    </row>
    <row r="65" spans="1:17" s="5" customFormat="1" ht="12.75" customHeight="1" hidden="1">
      <c r="A65" s="191"/>
      <c r="B65" s="12"/>
      <c r="C65" s="186"/>
      <c r="D65" s="192"/>
      <c r="E65" s="6"/>
      <c r="F65" s="6"/>
      <c r="G65" s="15"/>
      <c r="H65" s="68"/>
      <c r="I65" s="68"/>
      <c r="J65" s="68"/>
      <c r="K65" s="68"/>
      <c r="L65" s="68"/>
      <c r="M65" s="69"/>
      <c r="N65" s="70"/>
      <c r="O65" s="70"/>
      <c r="P65" s="70"/>
      <c r="Q65" s="70"/>
    </row>
    <row r="66" spans="1:17" s="5" customFormat="1" ht="12" hidden="1">
      <c r="A66" s="173" t="s">
        <v>60</v>
      </c>
      <c r="B66" s="4" t="s">
        <v>31</v>
      </c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1:17" s="5" customFormat="1" ht="12" hidden="1">
      <c r="A67" s="174"/>
      <c r="B67" s="4" t="s">
        <v>32</v>
      </c>
      <c r="C67" s="178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80"/>
    </row>
    <row r="68" spans="1:17" s="5" customFormat="1" ht="12" hidden="1">
      <c r="A68" s="174"/>
      <c r="B68" s="4" t="s">
        <v>33</v>
      </c>
      <c r="C68" s="1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80"/>
    </row>
    <row r="69" spans="1:17" s="5" customFormat="1" ht="12" hidden="1">
      <c r="A69" s="174"/>
      <c r="B69" s="4" t="s">
        <v>34</v>
      </c>
      <c r="C69" s="181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3"/>
    </row>
    <row r="70" spans="1:17" s="5" customFormat="1" ht="12" hidden="1">
      <c r="A70" s="174"/>
      <c r="B70" s="4" t="s">
        <v>35</v>
      </c>
      <c r="C70" s="13"/>
      <c r="D70" s="14"/>
      <c r="E70" s="6"/>
      <c r="F70" s="6"/>
      <c r="G70" s="6"/>
      <c r="H70" s="6"/>
      <c r="I70" s="6"/>
      <c r="J70" s="6"/>
      <c r="K70" s="6"/>
      <c r="L70" s="6"/>
      <c r="M70" s="6"/>
      <c r="N70" s="6">
        <v>0</v>
      </c>
      <c r="O70" s="6"/>
      <c r="P70" s="6">
        <v>0</v>
      </c>
      <c r="Q70" s="6">
        <v>0</v>
      </c>
    </row>
    <row r="71" spans="1:17" s="5" customFormat="1" ht="12" hidden="1">
      <c r="A71" s="174"/>
      <c r="B71" s="12" t="s">
        <v>77</v>
      </c>
      <c r="C71" s="184">
        <v>57</v>
      </c>
      <c r="D71" s="187" t="s">
        <v>62</v>
      </c>
      <c r="E71" s="6"/>
      <c r="F71" s="6"/>
      <c r="G71" s="15"/>
      <c r="H71" s="16"/>
      <c r="I71" s="16"/>
      <c r="J71" s="16"/>
      <c r="K71" s="16"/>
      <c r="L71" s="16"/>
      <c r="M71" s="7"/>
      <c r="N71" s="17"/>
      <c r="O71" s="17"/>
      <c r="P71" s="17"/>
      <c r="Q71" s="17"/>
    </row>
    <row r="72" spans="1:17" s="5" customFormat="1" ht="12" hidden="1">
      <c r="A72" s="174"/>
      <c r="B72" s="12" t="s">
        <v>85</v>
      </c>
      <c r="C72" s="193"/>
      <c r="D72" s="188"/>
      <c r="E72" s="6"/>
      <c r="F72" s="6"/>
      <c r="G72" s="15"/>
      <c r="H72" s="18"/>
      <c r="I72" s="18"/>
      <c r="J72" s="18"/>
      <c r="K72" s="18"/>
      <c r="L72" s="18"/>
      <c r="M72" s="8"/>
      <c r="N72" s="19"/>
      <c r="O72" s="19"/>
      <c r="P72" s="19"/>
      <c r="Q72" s="19"/>
    </row>
    <row r="73" spans="1:17" s="5" customFormat="1" ht="12" hidden="1">
      <c r="A73" s="174"/>
      <c r="B73" s="12" t="s">
        <v>44</v>
      </c>
      <c r="C73" s="193"/>
      <c r="D73" s="188"/>
      <c r="E73" s="6"/>
      <c r="F73" s="6"/>
      <c r="G73" s="15"/>
      <c r="H73" s="18"/>
      <c r="I73" s="18"/>
      <c r="J73" s="18"/>
      <c r="K73" s="18"/>
      <c r="L73" s="18"/>
      <c r="M73" s="8"/>
      <c r="N73" s="19"/>
      <c r="O73" s="19"/>
      <c r="P73" s="19"/>
      <c r="Q73" s="19"/>
    </row>
    <row r="74" spans="1:17" s="5" customFormat="1" ht="12" hidden="1">
      <c r="A74" s="191"/>
      <c r="B74" s="12" t="s">
        <v>45</v>
      </c>
      <c r="C74" s="194"/>
      <c r="D74" s="188"/>
      <c r="E74" s="6">
        <f>SUM(F74,G74)</f>
        <v>0</v>
      </c>
      <c r="F74" s="6">
        <v>0</v>
      </c>
      <c r="G74" s="15">
        <v>0</v>
      </c>
      <c r="H74" s="18"/>
      <c r="I74" s="18"/>
      <c r="J74" s="18"/>
      <c r="K74" s="18"/>
      <c r="L74" s="18"/>
      <c r="M74" s="8"/>
      <c r="N74" s="19"/>
      <c r="O74" s="19"/>
      <c r="P74" s="19"/>
      <c r="Q74" s="19"/>
    </row>
    <row r="75" spans="1:17" s="5" customFormat="1" ht="12.75" customHeight="1" hidden="1">
      <c r="A75" s="173" t="s">
        <v>60</v>
      </c>
      <c r="B75" s="4" t="s">
        <v>31</v>
      </c>
      <c r="C75" s="175" t="s">
        <v>56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1:17" s="5" customFormat="1" ht="12.75" customHeight="1" hidden="1">
      <c r="A76" s="174"/>
      <c r="B76" s="4" t="s">
        <v>32</v>
      </c>
      <c r="C76" s="178" t="s">
        <v>61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80"/>
    </row>
    <row r="77" spans="1:17" s="5" customFormat="1" ht="12.75" customHeight="1" hidden="1">
      <c r="A77" s="174"/>
      <c r="B77" s="4" t="s">
        <v>33</v>
      </c>
      <c r="C77" s="178" t="s">
        <v>79</v>
      </c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80"/>
    </row>
    <row r="78" spans="1:17" s="5" customFormat="1" ht="12.75" customHeight="1" hidden="1">
      <c r="A78" s="174"/>
      <c r="B78" s="4" t="s">
        <v>34</v>
      </c>
      <c r="C78" s="181" t="s">
        <v>78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3"/>
    </row>
    <row r="79" spans="1:17" s="5" customFormat="1" ht="12.75" customHeight="1" hidden="1">
      <c r="A79" s="174"/>
      <c r="B79" s="4" t="s">
        <v>35</v>
      </c>
      <c r="C79" s="13"/>
      <c r="D79" s="14"/>
      <c r="E79" s="6"/>
      <c r="F79" s="6"/>
      <c r="G79" s="6">
        <f>SUM(G80:G81)</f>
        <v>0</v>
      </c>
      <c r="H79" s="6">
        <f>I79+M79</f>
        <v>0</v>
      </c>
      <c r="I79" s="6">
        <f>J79+L79</f>
        <v>0</v>
      </c>
      <c r="J79" s="6">
        <v>0</v>
      </c>
      <c r="K79" s="6">
        <v>0</v>
      </c>
      <c r="L79" s="6"/>
      <c r="M79" s="6">
        <f>Q79</f>
        <v>0</v>
      </c>
      <c r="N79" s="6">
        <v>0</v>
      </c>
      <c r="O79" s="6">
        <v>0</v>
      </c>
      <c r="P79" s="6">
        <v>0</v>
      </c>
      <c r="Q79" s="6">
        <v>0</v>
      </c>
    </row>
    <row r="80" spans="1:17" s="5" customFormat="1" ht="11.25" customHeight="1" hidden="1">
      <c r="A80" s="174"/>
      <c r="B80" s="12" t="s">
        <v>81</v>
      </c>
      <c r="C80" s="184">
        <v>57</v>
      </c>
      <c r="D80" s="187" t="s">
        <v>62</v>
      </c>
      <c r="E80" s="6"/>
      <c r="F80" s="6"/>
      <c r="G80" s="15">
        <v>0</v>
      </c>
      <c r="H80" s="16"/>
      <c r="I80" s="16"/>
      <c r="J80" s="16"/>
      <c r="K80" s="16"/>
      <c r="L80" s="16"/>
      <c r="M80" s="7"/>
      <c r="N80" s="17"/>
      <c r="O80" s="17"/>
      <c r="P80" s="17"/>
      <c r="Q80" s="17"/>
    </row>
    <row r="81" spans="1:17" s="5" customFormat="1" ht="11.25" customHeight="1" hidden="1">
      <c r="A81" s="174"/>
      <c r="B81" s="12" t="s">
        <v>44</v>
      </c>
      <c r="C81" s="185"/>
      <c r="D81" s="193"/>
      <c r="E81" s="6"/>
      <c r="F81" s="11"/>
      <c r="G81" s="11">
        <v>0</v>
      </c>
      <c r="H81" s="18"/>
      <c r="I81" s="18"/>
      <c r="J81" s="18"/>
      <c r="K81" s="18"/>
      <c r="L81" s="18"/>
      <c r="M81" s="8"/>
      <c r="N81" s="19"/>
      <c r="O81" s="19"/>
      <c r="P81" s="19"/>
      <c r="Q81" s="19"/>
    </row>
    <row r="82" spans="1:17" s="5" customFormat="1" ht="11.25" customHeight="1" hidden="1">
      <c r="A82" s="174"/>
      <c r="B82" s="12"/>
      <c r="C82" s="185"/>
      <c r="D82" s="193"/>
      <c r="E82" s="6"/>
      <c r="F82" s="6"/>
      <c r="G82" s="15"/>
      <c r="H82" s="18"/>
      <c r="I82" s="18"/>
      <c r="J82" s="18"/>
      <c r="K82" s="18"/>
      <c r="L82" s="18"/>
      <c r="M82" s="8"/>
      <c r="N82" s="19"/>
      <c r="O82" s="19"/>
      <c r="P82" s="19"/>
      <c r="Q82" s="19"/>
    </row>
    <row r="83" spans="1:17" s="5" customFormat="1" ht="11.25" customHeight="1" hidden="1">
      <c r="A83" s="174"/>
      <c r="B83" s="20"/>
      <c r="C83" s="185"/>
      <c r="D83" s="193"/>
      <c r="E83" s="21"/>
      <c r="F83" s="21"/>
      <c r="G83" s="22"/>
      <c r="H83" s="18"/>
      <c r="I83" s="18"/>
      <c r="J83" s="18"/>
      <c r="K83" s="18"/>
      <c r="L83" s="18"/>
      <c r="M83" s="8"/>
      <c r="N83" s="19"/>
      <c r="O83" s="19"/>
      <c r="P83" s="19"/>
      <c r="Q83" s="19"/>
    </row>
    <row r="84" spans="1:17" s="5" customFormat="1" ht="12.75" customHeight="1" hidden="1">
      <c r="A84" s="173" t="s">
        <v>60</v>
      </c>
      <c r="B84" s="12" t="s">
        <v>31</v>
      </c>
      <c r="C84" s="175" t="s">
        <v>56</v>
      </c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1:17" s="5" customFormat="1" ht="12.75" customHeight="1" hidden="1">
      <c r="A85" s="174"/>
      <c r="B85" s="12" t="s">
        <v>32</v>
      </c>
      <c r="C85" s="181" t="s">
        <v>9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3"/>
    </row>
    <row r="86" spans="1:17" s="5" customFormat="1" ht="12.75" customHeight="1" hidden="1">
      <c r="A86" s="174"/>
      <c r="B86" s="12" t="s">
        <v>33</v>
      </c>
      <c r="C86" s="178" t="s">
        <v>10</v>
      </c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80"/>
    </row>
    <row r="87" spans="1:17" s="5" customFormat="1" ht="12.75" customHeight="1" hidden="1">
      <c r="A87" s="174"/>
      <c r="B87" s="12" t="s">
        <v>34</v>
      </c>
      <c r="C87" s="181" t="s">
        <v>42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3"/>
    </row>
    <row r="88" spans="1:19" s="5" customFormat="1" ht="12.75" customHeight="1" hidden="1">
      <c r="A88" s="174"/>
      <c r="B88" s="12" t="s">
        <v>35</v>
      </c>
      <c r="C88" s="13"/>
      <c r="D88" s="14"/>
      <c r="E88" s="6">
        <f>SUM(F88:G88)</f>
        <v>0</v>
      </c>
      <c r="F88" s="6"/>
      <c r="G88" s="6"/>
      <c r="H88" s="6">
        <f>I88+M88</f>
        <v>0</v>
      </c>
      <c r="I88" s="6">
        <f>J88+L88</f>
        <v>0</v>
      </c>
      <c r="J88" s="6"/>
      <c r="K88" s="6">
        <v>0</v>
      </c>
      <c r="L88" s="6">
        <v>0</v>
      </c>
      <c r="M88" s="6">
        <f>Q88</f>
        <v>0</v>
      </c>
      <c r="N88" s="6">
        <v>0</v>
      </c>
      <c r="O88" s="6">
        <v>0</v>
      </c>
      <c r="P88" s="6">
        <v>0</v>
      </c>
      <c r="Q88" s="6"/>
      <c r="S88" s="9"/>
    </row>
    <row r="89" spans="1:17" s="5" customFormat="1" ht="12.75" customHeight="1" hidden="1">
      <c r="A89" s="174"/>
      <c r="B89" s="4" t="s">
        <v>4</v>
      </c>
      <c r="C89" s="184">
        <v>75</v>
      </c>
      <c r="D89" s="187" t="s">
        <v>11</v>
      </c>
      <c r="E89" s="6">
        <f>SUM(F89:G89)</f>
        <v>0</v>
      </c>
      <c r="F89" s="6">
        <f>SUM(I88)</f>
        <v>0</v>
      </c>
      <c r="G89" s="15">
        <f>SUM(M88)</f>
        <v>0</v>
      </c>
      <c r="H89" s="16"/>
      <c r="I89" s="16"/>
      <c r="J89" s="16"/>
      <c r="K89" s="16"/>
      <c r="L89" s="16"/>
      <c r="M89" s="7"/>
      <c r="N89" s="17"/>
      <c r="O89" s="17"/>
      <c r="P89" s="17"/>
      <c r="Q89" s="17"/>
    </row>
    <row r="90" spans="1:17" s="5" customFormat="1" ht="12.75" customHeight="1" hidden="1">
      <c r="A90" s="174"/>
      <c r="B90" s="12"/>
      <c r="C90" s="185"/>
      <c r="D90" s="188"/>
      <c r="E90" s="6"/>
      <c r="F90" s="6"/>
      <c r="G90" s="15"/>
      <c r="H90" s="18"/>
      <c r="I90" s="18"/>
      <c r="J90" s="18"/>
      <c r="K90" s="18"/>
      <c r="L90" s="18"/>
      <c r="M90" s="8"/>
      <c r="N90" s="19"/>
      <c r="O90" s="19"/>
      <c r="P90" s="19"/>
      <c r="Q90" s="19"/>
    </row>
    <row r="91" spans="1:17" s="5" customFormat="1" ht="12.75" customHeight="1" hidden="1">
      <c r="A91" s="191"/>
      <c r="B91" s="12"/>
      <c r="C91" s="186"/>
      <c r="D91" s="192"/>
      <c r="E91" s="6"/>
      <c r="F91" s="6"/>
      <c r="G91" s="15"/>
      <c r="H91" s="68"/>
      <c r="I91" s="68"/>
      <c r="J91" s="68"/>
      <c r="K91" s="68"/>
      <c r="L91" s="68"/>
      <c r="M91" s="69"/>
      <c r="N91" s="70"/>
      <c r="O91" s="70"/>
      <c r="P91" s="70"/>
      <c r="Q91" s="70"/>
    </row>
    <row r="92" spans="1:17" s="82" customFormat="1" ht="12.75" customHeight="1" hidden="1">
      <c r="A92" s="173" t="s">
        <v>30</v>
      </c>
      <c r="B92" s="56" t="s">
        <v>31</v>
      </c>
      <c r="C92" s="195" t="s">
        <v>63</v>
      </c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1:17" s="5" customFormat="1" ht="12.75" customHeight="1" hidden="1">
      <c r="A93" s="174"/>
      <c r="B93" s="12" t="s">
        <v>32</v>
      </c>
      <c r="C93" s="175" t="s">
        <v>64</v>
      </c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</row>
    <row r="94" spans="1:17" s="5" customFormat="1" ht="12.75" customHeight="1" hidden="1">
      <c r="A94" s="174"/>
      <c r="B94" s="12" t="s">
        <v>33</v>
      </c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1:17" s="5" customFormat="1" ht="12.75" customHeight="1" hidden="1">
      <c r="A95" s="174"/>
      <c r="B95" s="12" t="s">
        <v>34</v>
      </c>
      <c r="C95" s="175" t="s">
        <v>65</v>
      </c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1:17" s="5" customFormat="1" ht="12.75" customHeight="1" hidden="1">
      <c r="A96" s="174"/>
      <c r="B96" s="4" t="s">
        <v>35</v>
      </c>
      <c r="C96" s="57"/>
      <c r="D96" s="58"/>
      <c r="E96" s="59">
        <f>SUM(F96:G96)</f>
        <v>0</v>
      </c>
      <c r="F96" s="59"/>
      <c r="G96" s="59">
        <v>0</v>
      </c>
      <c r="H96" s="60">
        <f>SUM(L96)</f>
        <v>0</v>
      </c>
      <c r="I96" s="59">
        <f>J96+L96</f>
        <v>0</v>
      </c>
      <c r="J96" s="60">
        <v>0</v>
      </c>
      <c r="K96" s="60">
        <v>0</v>
      </c>
      <c r="L96" s="60"/>
      <c r="M96" s="60">
        <v>0</v>
      </c>
      <c r="N96" s="60">
        <v>0</v>
      </c>
      <c r="O96" s="60">
        <v>0</v>
      </c>
      <c r="P96" s="60">
        <v>0</v>
      </c>
      <c r="Q96" s="60">
        <v>0</v>
      </c>
    </row>
    <row r="97" spans="1:17" s="5" customFormat="1" ht="12.75" customHeight="1" hidden="1">
      <c r="A97" s="174"/>
      <c r="B97" s="4" t="s">
        <v>4</v>
      </c>
      <c r="C97" s="196"/>
      <c r="D97" s="197" t="s">
        <v>66</v>
      </c>
      <c r="E97" s="59">
        <f>SUM(F97:G97)</f>
        <v>0</v>
      </c>
      <c r="F97" s="59">
        <f>SUM(L96)</f>
        <v>0</v>
      </c>
      <c r="G97" s="61">
        <f>SUM(Q96)</f>
        <v>0</v>
      </c>
      <c r="H97" s="62"/>
      <c r="I97" s="62"/>
      <c r="J97" s="62"/>
      <c r="K97" s="62"/>
      <c r="L97" s="62"/>
      <c r="M97" s="62"/>
      <c r="N97" s="62"/>
      <c r="O97" s="62"/>
      <c r="P97" s="62"/>
      <c r="Q97" s="63"/>
    </row>
    <row r="98" spans="1:17" s="5" customFormat="1" ht="12.75" customHeight="1" hidden="1">
      <c r="A98" s="174"/>
      <c r="B98" s="4"/>
      <c r="C98" s="196"/>
      <c r="D98" s="197"/>
      <c r="E98" s="59"/>
      <c r="F98" s="59"/>
      <c r="G98" s="61"/>
      <c r="H98" s="64"/>
      <c r="I98" s="64"/>
      <c r="J98" s="64"/>
      <c r="K98" s="64"/>
      <c r="L98" s="64"/>
      <c r="M98" s="64"/>
      <c r="N98" s="64"/>
      <c r="O98" s="64"/>
      <c r="P98" s="64"/>
      <c r="Q98" s="65"/>
    </row>
    <row r="99" spans="1:17" s="5" customFormat="1" ht="12.75" customHeight="1" hidden="1">
      <c r="A99" s="191"/>
      <c r="B99" s="4"/>
      <c r="C99" s="196"/>
      <c r="D99" s="197"/>
      <c r="E99" s="59"/>
      <c r="F99" s="59"/>
      <c r="G99" s="61"/>
      <c r="H99" s="66"/>
      <c r="I99" s="66"/>
      <c r="J99" s="66"/>
      <c r="K99" s="66"/>
      <c r="L99" s="66"/>
      <c r="M99" s="66"/>
      <c r="N99" s="66"/>
      <c r="O99" s="66"/>
      <c r="P99" s="66"/>
      <c r="Q99" s="67"/>
    </row>
    <row r="100" spans="1:17" s="122" customFormat="1" ht="14.25" customHeight="1">
      <c r="A100" s="119">
        <v>2</v>
      </c>
      <c r="B100" s="120" t="s">
        <v>37</v>
      </c>
      <c r="C100" s="216" t="s">
        <v>29</v>
      </c>
      <c r="D100" s="216"/>
      <c r="E100" s="121">
        <f aca="true" t="shared" si="1" ref="E100:Q100">SUM(E105,E113,E122,E130,E139,E148,E157,E165,E174,E182)</f>
        <v>4546896</v>
      </c>
      <c r="F100" s="121">
        <f t="shared" si="1"/>
        <v>512195</v>
      </c>
      <c r="G100" s="121">
        <f t="shared" si="1"/>
        <v>4034701</v>
      </c>
      <c r="H100" s="121">
        <f t="shared" si="1"/>
        <v>2196201</v>
      </c>
      <c r="I100" s="121">
        <f t="shared" si="1"/>
        <v>290613</v>
      </c>
      <c r="J100" s="121">
        <f t="shared" si="1"/>
        <v>0</v>
      </c>
      <c r="K100" s="121">
        <f t="shared" si="1"/>
        <v>0</v>
      </c>
      <c r="L100" s="121">
        <f t="shared" si="1"/>
        <v>290613</v>
      </c>
      <c r="M100" s="121">
        <f t="shared" si="1"/>
        <v>1905588</v>
      </c>
      <c r="N100" s="121">
        <f t="shared" si="1"/>
        <v>0</v>
      </c>
      <c r="O100" s="121">
        <f t="shared" si="1"/>
        <v>0</v>
      </c>
      <c r="P100" s="121">
        <f t="shared" si="1"/>
        <v>0</v>
      </c>
      <c r="Q100" s="121">
        <f t="shared" si="1"/>
        <v>1905588</v>
      </c>
    </row>
    <row r="101" spans="1:17" s="5" customFormat="1" ht="13.5" customHeight="1">
      <c r="A101" s="151" t="s">
        <v>101</v>
      </c>
      <c r="B101" s="23" t="s">
        <v>31</v>
      </c>
      <c r="C101" s="162" t="s">
        <v>89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6"/>
    </row>
    <row r="102" spans="1:17" s="5" customFormat="1" ht="12.75" customHeight="1">
      <c r="A102" s="152"/>
      <c r="B102" s="29" t="s">
        <v>32</v>
      </c>
      <c r="C102" s="162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6"/>
    </row>
    <row r="103" spans="1:17" s="5" customFormat="1" ht="12.75" customHeight="1">
      <c r="A103" s="152"/>
      <c r="B103" s="29" t="s">
        <v>33</v>
      </c>
      <c r="C103" s="162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6"/>
    </row>
    <row r="104" spans="1:17" s="5" customFormat="1" ht="12.75" customHeight="1">
      <c r="A104" s="152"/>
      <c r="B104" s="29" t="s">
        <v>34</v>
      </c>
      <c r="C104" s="162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6"/>
    </row>
    <row r="105" spans="1:17" s="5" customFormat="1" ht="13.5" customHeight="1">
      <c r="A105" s="152"/>
      <c r="B105" s="29" t="s">
        <v>35</v>
      </c>
      <c r="C105" s="151"/>
      <c r="D105" s="154" t="s">
        <v>114</v>
      </c>
      <c r="E105" s="42">
        <f>SUM(F105:G105)</f>
        <v>85753</v>
      </c>
      <c r="F105" s="42">
        <f>SUM(F106:F108)</f>
        <v>0</v>
      </c>
      <c r="G105" s="42">
        <v>85753</v>
      </c>
      <c r="H105" s="42">
        <f>I105+M105</f>
        <v>17893</v>
      </c>
      <c r="I105" s="42">
        <f>SUM(L105)</f>
        <v>0</v>
      </c>
      <c r="J105" s="42">
        <v>0</v>
      </c>
      <c r="K105" s="42">
        <v>0</v>
      </c>
      <c r="L105" s="42">
        <v>0</v>
      </c>
      <c r="M105" s="42">
        <f>SUM(Q105)</f>
        <v>17893</v>
      </c>
      <c r="N105" s="42">
        <v>0</v>
      </c>
      <c r="O105" s="42">
        <v>0</v>
      </c>
      <c r="P105" s="42">
        <v>0</v>
      </c>
      <c r="Q105" s="42">
        <v>17893</v>
      </c>
    </row>
    <row r="106" spans="1:17" s="5" customFormat="1" ht="13.5" customHeight="1" hidden="1">
      <c r="A106" s="152"/>
      <c r="B106" s="23" t="s">
        <v>4</v>
      </c>
      <c r="C106" s="152"/>
      <c r="D106" s="155"/>
      <c r="E106" s="42">
        <v>59438</v>
      </c>
      <c r="F106" s="42">
        <v>0</v>
      </c>
      <c r="G106" s="43">
        <v>59438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27"/>
    </row>
    <row r="107" spans="1:17" s="5" customFormat="1" ht="13.5" customHeight="1">
      <c r="A107" s="152"/>
      <c r="B107" s="29" t="s">
        <v>46</v>
      </c>
      <c r="C107" s="152"/>
      <c r="D107" s="155"/>
      <c r="E107" s="42">
        <f>SUM(F107:G107)</f>
        <v>17893</v>
      </c>
      <c r="F107" s="42">
        <v>0</v>
      </c>
      <c r="G107" s="43">
        <f>SUM(Q105)</f>
        <v>17893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28"/>
    </row>
    <row r="108" spans="1:17" s="5" customFormat="1" ht="9.75" customHeight="1" hidden="1">
      <c r="A108" s="153"/>
      <c r="B108" s="55"/>
      <c r="C108" s="153"/>
      <c r="D108" s="156"/>
      <c r="E108" s="42"/>
      <c r="F108" s="42"/>
      <c r="G108" s="108"/>
      <c r="H108" s="46"/>
      <c r="I108" s="46"/>
      <c r="J108" s="46"/>
      <c r="K108" s="46"/>
      <c r="L108" s="46"/>
      <c r="M108" s="46"/>
      <c r="N108" s="46"/>
      <c r="O108" s="46"/>
      <c r="P108" s="46"/>
      <c r="Q108" s="47"/>
    </row>
    <row r="109" spans="1:17" s="5" customFormat="1" ht="13.5" customHeight="1">
      <c r="A109" s="151" t="s">
        <v>67</v>
      </c>
      <c r="B109" s="23" t="s">
        <v>31</v>
      </c>
      <c r="C109" s="162" t="s">
        <v>89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6"/>
    </row>
    <row r="110" spans="1:17" s="5" customFormat="1" ht="12.75" customHeight="1">
      <c r="A110" s="152"/>
      <c r="B110" s="29" t="s">
        <v>32</v>
      </c>
      <c r="C110" s="162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6"/>
    </row>
    <row r="111" spans="1:17" s="5" customFormat="1" ht="12.75" customHeight="1">
      <c r="A111" s="152"/>
      <c r="B111" s="29" t="s">
        <v>33</v>
      </c>
      <c r="C111" s="162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6"/>
    </row>
    <row r="112" spans="1:17" s="5" customFormat="1" ht="12.75" customHeight="1">
      <c r="A112" s="152"/>
      <c r="B112" s="29" t="s">
        <v>34</v>
      </c>
      <c r="C112" s="162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6"/>
    </row>
    <row r="113" spans="1:17" s="5" customFormat="1" ht="13.5" customHeight="1">
      <c r="A113" s="152"/>
      <c r="B113" s="29" t="s">
        <v>35</v>
      </c>
      <c r="C113" s="151"/>
      <c r="D113" s="154" t="s">
        <v>2</v>
      </c>
      <c r="E113" s="42">
        <f>SUM(E114:E116)</f>
        <v>84504</v>
      </c>
      <c r="F113" s="42">
        <f>SUM(F114:F117)</f>
        <v>0</v>
      </c>
      <c r="G113" s="42">
        <f>SUM(G114:G116)</f>
        <v>84504</v>
      </c>
      <c r="H113" s="42">
        <f>I113+M113</f>
        <v>26775</v>
      </c>
      <c r="I113" s="42">
        <f>SUM(L113)</f>
        <v>0</v>
      </c>
      <c r="J113" s="42">
        <v>0</v>
      </c>
      <c r="K113" s="42">
        <v>0</v>
      </c>
      <c r="L113" s="42">
        <v>0</v>
      </c>
      <c r="M113" s="42">
        <f>SUM(Q113)</f>
        <v>26775</v>
      </c>
      <c r="N113" s="42">
        <v>0</v>
      </c>
      <c r="O113" s="42">
        <v>0</v>
      </c>
      <c r="P113" s="42">
        <v>0</v>
      </c>
      <c r="Q113" s="42">
        <v>26775</v>
      </c>
    </row>
    <row r="114" spans="1:17" s="5" customFormat="1" ht="13.5" customHeight="1">
      <c r="A114" s="152"/>
      <c r="B114" s="29" t="s">
        <v>46</v>
      </c>
      <c r="C114" s="152"/>
      <c r="D114" s="155"/>
      <c r="E114" s="42">
        <f>SUM(F114:G114)</f>
        <v>26775</v>
      </c>
      <c r="F114" s="42">
        <v>0</v>
      </c>
      <c r="G114" s="43">
        <f>SUM(Q113)</f>
        <v>26775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28"/>
    </row>
    <row r="115" spans="1:17" s="5" customFormat="1" ht="13.5" customHeight="1">
      <c r="A115" s="152"/>
      <c r="B115" s="29" t="s">
        <v>80</v>
      </c>
      <c r="C115" s="152"/>
      <c r="D115" s="155"/>
      <c r="E115" s="42">
        <f>SUM(F115:G115)</f>
        <v>40828</v>
      </c>
      <c r="F115" s="42">
        <v>0</v>
      </c>
      <c r="G115" s="128">
        <v>40828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28"/>
    </row>
    <row r="116" spans="1:17" s="5" customFormat="1" ht="13.5" customHeight="1">
      <c r="A116" s="152"/>
      <c r="B116" s="29" t="s">
        <v>112</v>
      </c>
      <c r="C116" s="152"/>
      <c r="D116" s="155"/>
      <c r="E116" s="42">
        <f>SUM(F116:G116)</f>
        <v>16901</v>
      </c>
      <c r="F116" s="42">
        <v>0</v>
      </c>
      <c r="G116" s="128">
        <v>16901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28"/>
    </row>
    <row r="117" spans="1:17" s="5" customFormat="1" ht="12">
      <c r="A117" s="153"/>
      <c r="B117" s="55"/>
      <c r="C117" s="153"/>
      <c r="D117" s="156"/>
      <c r="E117" s="42"/>
      <c r="F117" s="42"/>
      <c r="G117" s="108"/>
      <c r="H117" s="46"/>
      <c r="I117" s="46"/>
      <c r="J117" s="46"/>
      <c r="K117" s="46"/>
      <c r="L117" s="46"/>
      <c r="M117" s="46"/>
      <c r="N117" s="46"/>
      <c r="O117" s="46"/>
      <c r="P117" s="46"/>
      <c r="Q117" s="47"/>
    </row>
    <row r="118" spans="1:17" s="5" customFormat="1" ht="13.5" customHeight="1">
      <c r="A118" s="151" t="s">
        <v>71</v>
      </c>
      <c r="B118" s="23" t="s">
        <v>31</v>
      </c>
      <c r="C118" s="162" t="s">
        <v>108</v>
      </c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6"/>
    </row>
    <row r="119" spans="1:17" s="5" customFormat="1" ht="12" customHeight="1">
      <c r="A119" s="152"/>
      <c r="B119" s="29" t="s">
        <v>32</v>
      </c>
      <c r="C119" s="162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6"/>
    </row>
    <row r="120" spans="1:17" s="5" customFormat="1" ht="12" customHeight="1">
      <c r="A120" s="152"/>
      <c r="B120" s="29" t="s">
        <v>33</v>
      </c>
      <c r="C120" s="162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6"/>
    </row>
    <row r="121" spans="1:17" s="5" customFormat="1" ht="12" customHeight="1">
      <c r="A121" s="152"/>
      <c r="B121" s="29" t="s">
        <v>34</v>
      </c>
      <c r="C121" s="162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6"/>
    </row>
    <row r="122" spans="1:17" s="5" customFormat="1" ht="13.5" customHeight="1">
      <c r="A122" s="152"/>
      <c r="B122" s="29" t="s">
        <v>35</v>
      </c>
      <c r="C122" s="151"/>
      <c r="D122" s="154" t="s">
        <v>2</v>
      </c>
      <c r="E122" s="109">
        <f>SUM(E123:E125)</f>
        <v>81369</v>
      </c>
      <c r="F122" s="109">
        <f>SUM(F123:F125)</f>
        <v>0</v>
      </c>
      <c r="G122" s="109">
        <f>SUM(G123:G125)</f>
        <v>81369</v>
      </c>
      <c r="H122" s="42">
        <f>I122+M122</f>
        <v>45840</v>
      </c>
      <c r="I122" s="42">
        <f>SUM(L122)</f>
        <v>0</v>
      </c>
      <c r="J122" s="42">
        <v>0</v>
      </c>
      <c r="K122" s="42">
        <v>0</v>
      </c>
      <c r="L122" s="42">
        <v>0</v>
      </c>
      <c r="M122" s="42">
        <f>SUM(Q122)</f>
        <v>45840</v>
      </c>
      <c r="N122" s="42">
        <v>0</v>
      </c>
      <c r="O122" s="42">
        <v>0</v>
      </c>
      <c r="P122" s="42">
        <v>0</v>
      </c>
      <c r="Q122" s="42">
        <v>45840</v>
      </c>
    </row>
    <row r="123" spans="1:17" s="5" customFormat="1" ht="13.5" customHeight="1" hidden="1">
      <c r="A123" s="152"/>
      <c r="B123" s="23" t="s">
        <v>4</v>
      </c>
      <c r="C123" s="152"/>
      <c r="D123" s="155"/>
      <c r="E123" s="109">
        <f>SUM(G123)</f>
        <v>11360</v>
      </c>
      <c r="F123" s="42">
        <v>0</v>
      </c>
      <c r="G123" s="43">
        <v>11360</v>
      </c>
      <c r="H123" s="44"/>
      <c r="I123" s="44"/>
      <c r="J123" s="44"/>
      <c r="K123" s="27"/>
      <c r="L123" s="27"/>
      <c r="M123" s="27"/>
      <c r="N123" s="27"/>
      <c r="O123" s="27"/>
      <c r="P123" s="27"/>
      <c r="Q123" s="27"/>
    </row>
    <row r="124" spans="1:17" s="5" customFormat="1" ht="12.75" customHeight="1">
      <c r="A124" s="152"/>
      <c r="B124" s="29" t="s">
        <v>46</v>
      </c>
      <c r="C124" s="152"/>
      <c r="D124" s="155"/>
      <c r="E124" s="109">
        <f>SUM(G124)</f>
        <v>45840</v>
      </c>
      <c r="F124" s="42">
        <v>0</v>
      </c>
      <c r="G124" s="43">
        <f>SUM(Q122)</f>
        <v>45840</v>
      </c>
      <c r="H124" s="45"/>
      <c r="I124" s="45"/>
      <c r="J124" s="45"/>
      <c r="K124" s="28"/>
      <c r="L124" s="28"/>
      <c r="M124" s="28"/>
      <c r="N124" s="28"/>
      <c r="O124" s="28"/>
      <c r="P124" s="28"/>
      <c r="Q124" s="28"/>
    </row>
    <row r="125" spans="1:17" s="5" customFormat="1" ht="13.5" customHeight="1">
      <c r="A125" s="153"/>
      <c r="B125" s="29" t="s">
        <v>80</v>
      </c>
      <c r="C125" s="153"/>
      <c r="D125" s="156"/>
      <c r="E125" s="109">
        <f>SUM(G125)</f>
        <v>24169</v>
      </c>
      <c r="F125" s="42">
        <v>0</v>
      </c>
      <c r="G125" s="110">
        <v>24169</v>
      </c>
      <c r="H125" s="46"/>
      <c r="I125" s="46"/>
      <c r="J125" s="46"/>
      <c r="K125" s="47"/>
      <c r="L125" s="47"/>
      <c r="M125" s="47"/>
      <c r="N125" s="47"/>
      <c r="O125" s="47"/>
      <c r="P125" s="47"/>
      <c r="Q125" s="47"/>
    </row>
    <row r="126" spans="1:17" s="82" customFormat="1" ht="13.5" customHeight="1">
      <c r="A126" s="151" t="s">
        <v>104</v>
      </c>
      <c r="B126" s="41" t="s">
        <v>31</v>
      </c>
      <c r="C126" s="162" t="s">
        <v>68</v>
      </c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6"/>
    </row>
    <row r="127" spans="1:17" s="5" customFormat="1" ht="13.5" customHeight="1">
      <c r="A127" s="152"/>
      <c r="B127" s="29" t="s">
        <v>32</v>
      </c>
      <c r="C127" s="159" t="s">
        <v>72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1"/>
    </row>
    <row r="128" spans="1:17" s="5" customFormat="1" ht="13.5" customHeight="1">
      <c r="A128" s="152"/>
      <c r="B128" s="29" t="s">
        <v>33</v>
      </c>
      <c r="C128" s="162" t="s">
        <v>73</v>
      </c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4"/>
    </row>
    <row r="129" spans="1:17" s="5" customFormat="1" ht="13.5" customHeight="1">
      <c r="A129" s="152"/>
      <c r="B129" s="29" t="s">
        <v>34</v>
      </c>
      <c r="C129" s="157" t="s">
        <v>102</v>
      </c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1:17" s="5" customFormat="1" ht="13.5" customHeight="1">
      <c r="A130" s="152"/>
      <c r="B130" s="23" t="s">
        <v>35</v>
      </c>
      <c r="C130" s="151">
        <v>65</v>
      </c>
      <c r="D130" s="148" t="s">
        <v>110</v>
      </c>
      <c r="E130" s="109">
        <f>SUM(F130:G130)</f>
        <v>1736304</v>
      </c>
      <c r="F130" s="42">
        <f>SUM(F131:F132)</f>
        <v>260446</v>
      </c>
      <c r="G130" s="42">
        <f>SUM(G131:G132)</f>
        <v>1475858</v>
      </c>
      <c r="H130" s="42">
        <f>I130+M130</f>
        <v>1680264</v>
      </c>
      <c r="I130" s="42">
        <f>J130+L130</f>
        <v>252040</v>
      </c>
      <c r="J130" s="42">
        <v>0</v>
      </c>
      <c r="K130" s="42">
        <v>0</v>
      </c>
      <c r="L130" s="42">
        <v>252040</v>
      </c>
      <c r="M130" s="42">
        <f>SUM(Q130)</f>
        <v>1428224</v>
      </c>
      <c r="N130" s="42">
        <v>0</v>
      </c>
      <c r="O130" s="42">
        <v>0</v>
      </c>
      <c r="P130" s="42">
        <v>0</v>
      </c>
      <c r="Q130" s="26">
        <v>1428224</v>
      </c>
    </row>
    <row r="131" spans="1:17" s="5" customFormat="1" ht="13.5" customHeight="1" hidden="1">
      <c r="A131" s="152"/>
      <c r="B131" s="23" t="s">
        <v>4</v>
      </c>
      <c r="C131" s="152"/>
      <c r="D131" s="149"/>
      <c r="E131" s="109">
        <v>56040</v>
      </c>
      <c r="F131" s="42">
        <v>8406</v>
      </c>
      <c r="G131" s="43">
        <v>47634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s="5" customFormat="1" ht="13.5" customHeight="1">
      <c r="A132" s="152"/>
      <c r="B132" s="29" t="s">
        <v>46</v>
      </c>
      <c r="C132" s="152"/>
      <c r="D132" s="149"/>
      <c r="E132" s="109">
        <f>SUM(F132:G132)</f>
        <v>1680264</v>
      </c>
      <c r="F132" s="42">
        <f>SUM(L130)</f>
        <v>252040</v>
      </c>
      <c r="G132" s="43">
        <f>SUM(Q130)</f>
        <v>1428224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s="5" customFormat="1" ht="9.75" customHeight="1" hidden="1">
      <c r="A133" s="152"/>
      <c r="B133" s="116"/>
      <c r="C133" s="152"/>
      <c r="D133" s="149"/>
      <c r="E133" s="129"/>
      <c r="F133" s="117"/>
      <c r="G133" s="11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s="5" customFormat="1" ht="13.5" customHeight="1">
      <c r="A134" s="153"/>
      <c r="B134" s="50"/>
      <c r="C134" s="153"/>
      <c r="D134" s="150"/>
      <c r="E134" s="42"/>
      <c r="F134" s="42"/>
      <c r="G134" s="43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 s="5" customFormat="1" ht="15" customHeight="1">
      <c r="A135" s="151" t="s">
        <v>105</v>
      </c>
      <c r="B135" s="29" t="s">
        <v>31</v>
      </c>
      <c r="C135" s="162" t="s">
        <v>68</v>
      </c>
      <c r="D135" s="165"/>
      <c r="E135" s="165"/>
      <c r="F135" s="165"/>
      <c r="G135" s="165"/>
      <c r="H135" s="217"/>
      <c r="I135" s="165"/>
      <c r="J135" s="165"/>
      <c r="K135" s="165"/>
      <c r="L135" s="165"/>
      <c r="M135" s="165"/>
      <c r="N135" s="165"/>
      <c r="O135" s="165"/>
      <c r="P135" s="165"/>
      <c r="Q135" s="166"/>
    </row>
    <row r="136" spans="1:17" s="5" customFormat="1" ht="13.5" customHeight="1">
      <c r="A136" s="152"/>
      <c r="B136" s="29" t="s">
        <v>32</v>
      </c>
      <c r="C136" s="159" t="s">
        <v>72</v>
      </c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1"/>
    </row>
    <row r="137" spans="1:17" s="5" customFormat="1" ht="13.5" customHeight="1">
      <c r="A137" s="152"/>
      <c r="B137" s="29" t="s">
        <v>33</v>
      </c>
      <c r="C137" s="162" t="s">
        <v>73</v>
      </c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4"/>
    </row>
    <row r="138" spans="1:17" s="5" customFormat="1" ht="13.5" customHeight="1">
      <c r="A138" s="152"/>
      <c r="B138" s="29" t="s">
        <v>34</v>
      </c>
      <c r="C138" s="162" t="s">
        <v>103</v>
      </c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4"/>
    </row>
    <row r="139" spans="1:17" s="5" customFormat="1" ht="13.5" customHeight="1">
      <c r="A139" s="152"/>
      <c r="B139" s="29" t="s">
        <v>35</v>
      </c>
      <c r="C139" s="143">
        <v>65</v>
      </c>
      <c r="D139" s="148" t="s">
        <v>70</v>
      </c>
      <c r="E139" s="26">
        <f>SUM(E140:E142)</f>
        <v>120600</v>
      </c>
      <c r="F139" s="26">
        <f>SUM(F140:F142)</f>
        <v>0</v>
      </c>
      <c r="G139" s="26">
        <f>SUM(G140:G142)</f>
        <v>120600</v>
      </c>
      <c r="H139" s="26">
        <f>SUM(I139,Q139)</f>
        <v>75648</v>
      </c>
      <c r="I139" s="26">
        <f>SUM(L139)</f>
        <v>0</v>
      </c>
      <c r="J139" s="26">
        <v>0</v>
      </c>
      <c r="K139" s="26">
        <v>0</v>
      </c>
      <c r="L139" s="26">
        <v>0</v>
      </c>
      <c r="M139" s="26">
        <f>SUM(Q139)</f>
        <v>75648</v>
      </c>
      <c r="N139" s="26"/>
      <c r="O139" s="26"/>
      <c r="P139" s="26"/>
      <c r="Q139" s="26">
        <v>75648</v>
      </c>
    </row>
    <row r="140" spans="1:17" s="5" customFormat="1" ht="13.5" customHeight="1" hidden="1">
      <c r="A140" s="152"/>
      <c r="B140" s="50" t="s">
        <v>4</v>
      </c>
      <c r="C140" s="144"/>
      <c r="D140" s="149"/>
      <c r="E140" s="51">
        <v>18342</v>
      </c>
      <c r="F140" s="51">
        <v>0</v>
      </c>
      <c r="G140" s="52">
        <v>18342</v>
      </c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5" customFormat="1" ht="13.5" customHeight="1">
      <c r="A141" s="152"/>
      <c r="B141" s="29" t="s">
        <v>46</v>
      </c>
      <c r="C141" s="144"/>
      <c r="D141" s="149"/>
      <c r="E141" s="51">
        <f>SUM(F141:G141)</f>
        <v>75648</v>
      </c>
      <c r="F141" s="26">
        <v>0</v>
      </c>
      <c r="G141" s="31">
        <f>SUM(Q139)</f>
        <v>75648</v>
      </c>
      <c r="H141" s="33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s="5" customFormat="1" ht="13.5" customHeight="1">
      <c r="A142" s="152"/>
      <c r="B142" s="55" t="s">
        <v>80</v>
      </c>
      <c r="C142" s="144"/>
      <c r="D142" s="149"/>
      <c r="E142" s="51">
        <v>26610</v>
      </c>
      <c r="F142" s="26">
        <v>0</v>
      </c>
      <c r="G142" s="31">
        <v>26610</v>
      </c>
      <c r="H142" s="37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s="5" customFormat="1" ht="13.5" customHeight="1" hidden="1">
      <c r="A143" s="153"/>
      <c r="B143" s="111"/>
      <c r="C143" s="145"/>
      <c r="D143" s="150"/>
      <c r="E143" s="51"/>
      <c r="F143" s="51"/>
      <c r="G143" s="52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s="5" customFormat="1" ht="15" customHeight="1">
      <c r="A144" s="151" t="s">
        <v>47</v>
      </c>
      <c r="B144" s="23" t="s">
        <v>31</v>
      </c>
      <c r="C144" s="157" t="s">
        <v>68</v>
      </c>
      <c r="D144" s="158"/>
      <c r="E144" s="158"/>
      <c r="F144" s="158"/>
      <c r="G144" s="158"/>
      <c r="H144" s="19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1:17" s="5" customFormat="1" ht="13.5" customHeight="1">
      <c r="A145" s="152"/>
      <c r="B145" s="23" t="s">
        <v>32</v>
      </c>
      <c r="C145" s="159" t="s">
        <v>72</v>
      </c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1"/>
    </row>
    <row r="146" spans="1:17" s="5" customFormat="1" ht="13.5" customHeight="1">
      <c r="A146" s="152"/>
      <c r="B146" s="23" t="s">
        <v>33</v>
      </c>
      <c r="C146" s="162" t="s">
        <v>73</v>
      </c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4"/>
    </row>
    <row r="147" spans="1:17" s="5" customFormat="1" ht="13.5" customHeight="1">
      <c r="A147" s="152"/>
      <c r="B147" s="23" t="s">
        <v>34</v>
      </c>
      <c r="C147" s="162" t="s">
        <v>7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4"/>
    </row>
    <row r="148" spans="1:17" s="5" customFormat="1" ht="13.5" customHeight="1">
      <c r="A148" s="152"/>
      <c r="B148" s="23" t="s">
        <v>35</v>
      </c>
      <c r="C148" s="143">
        <v>65</v>
      </c>
      <c r="D148" s="148" t="s">
        <v>70</v>
      </c>
      <c r="E148" s="26">
        <f>SUM(G148)</f>
        <v>760048</v>
      </c>
      <c r="F148" s="26">
        <f>SUM(F149:F152)</f>
        <v>0</v>
      </c>
      <c r="G148" s="26">
        <v>760048</v>
      </c>
      <c r="H148" s="26">
        <f>SUM(I148,M148)</f>
        <v>85237</v>
      </c>
      <c r="I148" s="26">
        <f>J148+K148+L148</f>
        <v>0</v>
      </c>
      <c r="J148" s="26">
        <v>0</v>
      </c>
      <c r="K148" s="26">
        <v>0</v>
      </c>
      <c r="L148" s="26">
        <v>0</v>
      </c>
      <c r="M148" s="26">
        <f>Q148</f>
        <v>85237</v>
      </c>
      <c r="N148" s="26">
        <v>0</v>
      </c>
      <c r="O148" s="26">
        <v>0</v>
      </c>
      <c r="P148" s="26">
        <v>0</v>
      </c>
      <c r="Q148" s="26">
        <v>85237</v>
      </c>
    </row>
    <row r="149" spans="1:17" s="5" customFormat="1" ht="13.5" customHeight="1" hidden="1">
      <c r="A149" s="152"/>
      <c r="B149" s="23" t="s">
        <v>4</v>
      </c>
      <c r="C149" s="144"/>
      <c r="D149" s="149"/>
      <c r="E149" s="26">
        <v>192868</v>
      </c>
      <c r="F149" s="26">
        <v>0</v>
      </c>
      <c r="G149" s="31">
        <v>172091</v>
      </c>
      <c r="H149" s="32"/>
      <c r="I149" s="32"/>
      <c r="J149" s="32"/>
      <c r="K149" s="32"/>
      <c r="L149" s="32"/>
      <c r="M149" s="33"/>
      <c r="N149" s="38"/>
      <c r="O149" s="38"/>
      <c r="P149" s="39"/>
      <c r="Q149" s="39"/>
    </row>
    <row r="150" spans="1:17" s="5" customFormat="1" ht="13.5" customHeight="1">
      <c r="A150" s="152"/>
      <c r="B150" s="29" t="s">
        <v>46</v>
      </c>
      <c r="C150" s="144"/>
      <c r="D150" s="149"/>
      <c r="E150" s="26">
        <f>SUM(F150:G150)</f>
        <v>85237</v>
      </c>
      <c r="F150" s="26">
        <v>0</v>
      </c>
      <c r="G150" s="31">
        <f>SUM(M148)</f>
        <v>85237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3"/>
    </row>
    <row r="151" spans="1:17" s="5" customFormat="1" ht="13.5" customHeight="1">
      <c r="A151" s="152"/>
      <c r="B151" s="29" t="s">
        <v>80</v>
      </c>
      <c r="C151" s="144"/>
      <c r="D151" s="149"/>
      <c r="E151" s="26">
        <f>SUM(F151:G151)</f>
        <v>23744</v>
      </c>
      <c r="F151" s="26">
        <v>0</v>
      </c>
      <c r="G151" s="127">
        <v>23744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5"/>
    </row>
    <row r="152" spans="1:17" s="5" customFormat="1" ht="13.5" customHeight="1" hidden="1">
      <c r="A152" s="153"/>
      <c r="B152" s="55"/>
      <c r="C152" s="145"/>
      <c r="D152" s="150"/>
      <c r="E152" s="108"/>
      <c r="F152" s="26"/>
      <c r="G152" s="108"/>
      <c r="H152" s="36"/>
      <c r="I152" s="36"/>
      <c r="J152" s="36"/>
      <c r="K152" s="36"/>
      <c r="L152" s="36"/>
      <c r="M152" s="36"/>
      <c r="N152" s="36"/>
      <c r="O152" s="36"/>
      <c r="P152" s="36"/>
      <c r="Q152" s="37"/>
    </row>
    <row r="153" spans="1:17" s="5" customFormat="1" ht="15" customHeight="1">
      <c r="A153" s="151" t="s">
        <v>48</v>
      </c>
      <c r="B153" s="23" t="s">
        <v>31</v>
      </c>
      <c r="C153" s="157" t="s">
        <v>68</v>
      </c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1:17" s="5" customFormat="1" ht="13.5" customHeight="1">
      <c r="A154" s="152"/>
      <c r="B154" s="23" t="s">
        <v>32</v>
      </c>
      <c r="C154" s="159" t="s">
        <v>72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1"/>
    </row>
    <row r="155" spans="1:17" s="5" customFormat="1" ht="13.5" customHeight="1">
      <c r="A155" s="152"/>
      <c r="B155" s="23" t="s">
        <v>33</v>
      </c>
      <c r="C155" s="162" t="s">
        <v>73</v>
      </c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4"/>
    </row>
    <row r="156" spans="1:17" s="5" customFormat="1" ht="15" customHeight="1">
      <c r="A156" s="152"/>
      <c r="B156" s="130" t="s">
        <v>34</v>
      </c>
      <c r="C156" s="159" t="s">
        <v>113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1"/>
    </row>
    <row r="157" spans="1:17" s="5" customFormat="1" ht="13.5" customHeight="1">
      <c r="A157" s="152"/>
      <c r="B157" s="23" t="s">
        <v>35</v>
      </c>
      <c r="C157" s="143">
        <v>65</v>
      </c>
      <c r="D157" s="148" t="s">
        <v>70</v>
      </c>
      <c r="E157" s="26">
        <f>SUM(F157:G157)</f>
        <v>933919</v>
      </c>
      <c r="F157" s="26">
        <f>SUM(F159:F160)</f>
        <v>140088</v>
      </c>
      <c r="G157" s="26">
        <f>SUM(G159:G160)</f>
        <v>793831</v>
      </c>
      <c r="H157" s="26">
        <f>SUM(I157,M157)</f>
        <v>28916</v>
      </c>
      <c r="I157" s="26">
        <f>J157+K157+L157</f>
        <v>4337</v>
      </c>
      <c r="J157" s="26">
        <v>0</v>
      </c>
      <c r="K157" s="26">
        <v>0</v>
      </c>
      <c r="L157" s="26">
        <v>4337</v>
      </c>
      <c r="M157" s="26">
        <f>Q157</f>
        <v>24579</v>
      </c>
      <c r="N157" s="26">
        <v>0</v>
      </c>
      <c r="O157" s="26">
        <v>0</v>
      </c>
      <c r="P157" s="26">
        <v>0</v>
      </c>
      <c r="Q157" s="26">
        <v>24579</v>
      </c>
    </row>
    <row r="158" spans="1:17" s="5" customFormat="1" ht="13.5" customHeight="1" hidden="1">
      <c r="A158" s="152"/>
      <c r="B158" s="23" t="s">
        <v>4</v>
      </c>
      <c r="C158" s="144"/>
      <c r="D158" s="149"/>
      <c r="E158" s="26">
        <v>192868</v>
      </c>
      <c r="F158" s="26">
        <v>0</v>
      </c>
      <c r="G158" s="31">
        <v>192868</v>
      </c>
      <c r="H158" s="32"/>
      <c r="I158" s="32"/>
      <c r="J158" s="32"/>
      <c r="K158" s="32"/>
      <c r="L158" s="32"/>
      <c r="M158" s="33"/>
      <c r="N158" s="38"/>
      <c r="O158" s="38"/>
      <c r="P158" s="39"/>
      <c r="Q158" s="39"/>
    </row>
    <row r="159" spans="1:17" s="5" customFormat="1" ht="12.75" customHeight="1">
      <c r="A159" s="152"/>
      <c r="B159" s="29" t="s">
        <v>46</v>
      </c>
      <c r="C159" s="144"/>
      <c r="D159" s="149"/>
      <c r="E159" s="26">
        <f>SUM(F159:G159)</f>
        <v>28916</v>
      </c>
      <c r="F159" s="26">
        <f>SUM(I157)</f>
        <v>4337</v>
      </c>
      <c r="G159" s="31">
        <f>SUM(M157)</f>
        <v>24579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3"/>
    </row>
    <row r="160" spans="1:17" s="5" customFormat="1" ht="12.75" customHeight="1">
      <c r="A160" s="153"/>
      <c r="B160" s="29" t="s">
        <v>80</v>
      </c>
      <c r="C160" s="145"/>
      <c r="D160" s="150"/>
      <c r="E160" s="26">
        <f>SUM(F160:G160)</f>
        <v>905003</v>
      </c>
      <c r="F160" s="26">
        <v>135751</v>
      </c>
      <c r="G160" s="127">
        <v>769252</v>
      </c>
      <c r="H160" s="36"/>
      <c r="I160" s="36"/>
      <c r="J160" s="36"/>
      <c r="K160" s="36"/>
      <c r="L160" s="36"/>
      <c r="M160" s="36"/>
      <c r="N160" s="36"/>
      <c r="O160" s="36"/>
      <c r="P160" s="36"/>
      <c r="Q160" s="37"/>
    </row>
    <row r="161" spans="1:17" s="5" customFormat="1" ht="13.5" customHeight="1">
      <c r="A161" s="151" t="s">
        <v>40</v>
      </c>
      <c r="B161" s="23" t="s">
        <v>31</v>
      </c>
      <c r="C161" s="157" t="s">
        <v>68</v>
      </c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1:17" s="5" customFormat="1" ht="13.5" customHeight="1">
      <c r="A162" s="152"/>
      <c r="B162" s="23" t="s">
        <v>32</v>
      </c>
      <c r="C162" s="159" t="s">
        <v>72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1"/>
    </row>
    <row r="163" spans="1:17" s="5" customFormat="1" ht="13.5" customHeight="1">
      <c r="A163" s="152"/>
      <c r="B163" s="23" t="s">
        <v>33</v>
      </c>
      <c r="C163" s="162" t="s">
        <v>73</v>
      </c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4"/>
    </row>
    <row r="164" spans="1:17" s="5" customFormat="1" ht="13.5" customHeight="1">
      <c r="A164" s="152"/>
      <c r="B164" s="23" t="s">
        <v>34</v>
      </c>
      <c r="C164" s="162" t="s">
        <v>117</v>
      </c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4"/>
    </row>
    <row r="165" spans="1:17" s="5" customFormat="1" ht="13.5" customHeight="1">
      <c r="A165" s="152"/>
      <c r="B165" s="23" t="s">
        <v>35</v>
      </c>
      <c r="C165" s="143">
        <v>65</v>
      </c>
      <c r="D165" s="148" t="s">
        <v>70</v>
      </c>
      <c r="E165" s="26">
        <f>SUM(F165:G165)</f>
        <v>16446</v>
      </c>
      <c r="F165" s="26">
        <f>SUM(F167:F168)</f>
        <v>2467</v>
      </c>
      <c r="G165" s="26">
        <f>SUM(G167:G168)</f>
        <v>13979</v>
      </c>
      <c r="H165" s="26">
        <f>SUM(I165,M165)</f>
        <v>4926</v>
      </c>
      <c r="I165" s="26">
        <f>J165+K165+L165</f>
        <v>739</v>
      </c>
      <c r="J165" s="26">
        <v>0</v>
      </c>
      <c r="K165" s="26">
        <v>0</v>
      </c>
      <c r="L165" s="26">
        <v>739</v>
      </c>
      <c r="M165" s="26">
        <f>Q165</f>
        <v>4187</v>
      </c>
      <c r="N165" s="26">
        <v>0</v>
      </c>
      <c r="O165" s="26">
        <v>0</v>
      </c>
      <c r="P165" s="26">
        <v>0</v>
      </c>
      <c r="Q165" s="26">
        <v>4187</v>
      </c>
    </row>
    <row r="166" spans="1:17" s="5" customFormat="1" ht="13.5" customHeight="1" hidden="1">
      <c r="A166" s="152"/>
      <c r="B166" s="23" t="s">
        <v>4</v>
      </c>
      <c r="C166" s="144"/>
      <c r="D166" s="149"/>
      <c r="E166" s="26">
        <v>192868</v>
      </c>
      <c r="F166" s="26">
        <v>0</v>
      </c>
      <c r="G166" s="31">
        <v>192868</v>
      </c>
      <c r="H166" s="32"/>
      <c r="I166" s="32"/>
      <c r="J166" s="32"/>
      <c r="K166" s="32"/>
      <c r="L166" s="32"/>
      <c r="M166" s="33"/>
      <c r="N166" s="38"/>
      <c r="O166" s="38"/>
      <c r="P166" s="39"/>
      <c r="Q166" s="39"/>
    </row>
    <row r="167" spans="1:17" s="5" customFormat="1" ht="12.75" customHeight="1">
      <c r="A167" s="152"/>
      <c r="B167" s="29" t="s">
        <v>46</v>
      </c>
      <c r="C167" s="144"/>
      <c r="D167" s="149"/>
      <c r="E167" s="26">
        <f>SUM(F167:G167)</f>
        <v>4926</v>
      </c>
      <c r="F167" s="26">
        <f>SUM(I165)</f>
        <v>739</v>
      </c>
      <c r="G167" s="31">
        <f>SUM(M165)</f>
        <v>4187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3"/>
    </row>
    <row r="168" spans="1:17" s="5" customFormat="1" ht="12.75" customHeight="1">
      <c r="A168" s="152"/>
      <c r="B168" s="29" t="s">
        <v>80</v>
      </c>
      <c r="C168" s="144"/>
      <c r="D168" s="149"/>
      <c r="E168" s="26">
        <v>11520</v>
      </c>
      <c r="F168" s="26">
        <v>1728</v>
      </c>
      <c r="G168" s="127">
        <v>9792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5"/>
    </row>
    <row r="169" spans="1:17" s="5" customFormat="1" ht="12.75" customHeight="1">
      <c r="A169" s="153"/>
      <c r="B169" s="55"/>
      <c r="C169" s="145"/>
      <c r="D169" s="150"/>
      <c r="E169" s="108"/>
      <c r="F169" s="26"/>
      <c r="G169" s="108"/>
      <c r="H169" s="36"/>
      <c r="I169" s="36"/>
      <c r="J169" s="36"/>
      <c r="K169" s="36"/>
      <c r="L169" s="36"/>
      <c r="M169" s="36"/>
      <c r="N169" s="36"/>
      <c r="O169" s="36"/>
      <c r="P169" s="36"/>
      <c r="Q169" s="37"/>
    </row>
    <row r="170" spans="1:17" s="5" customFormat="1" ht="13.5" customHeight="1">
      <c r="A170" s="151" t="s">
        <v>3</v>
      </c>
      <c r="B170" s="23" t="s">
        <v>31</v>
      </c>
      <c r="C170" s="157" t="s">
        <v>68</v>
      </c>
      <c r="D170" s="158"/>
      <c r="E170" s="158"/>
      <c r="F170" s="158"/>
      <c r="G170" s="15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</row>
    <row r="171" spans="1:17" s="5" customFormat="1" ht="13.5" customHeight="1">
      <c r="A171" s="152"/>
      <c r="B171" s="23" t="s">
        <v>32</v>
      </c>
      <c r="C171" s="159" t="s">
        <v>74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1"/>
    </row>
    <row r="172" spans="1:17" s="5" customFormat="1" ht="13.5" customHeight="1">
      <c r="A172" s="152"/>
      <c r="B172" s="23" t="s">
        <v>33</v>
      </c>
      <c r="C172" s="162" t="s">
        <v>75</v>
      </c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4"/>
    </row>
    <row r="173" spans="1:17" s="5" customFormat="1" ht="13.5" customHeight="1">
      <c r="A173" s="152"/>
      <c r="B173" s="23" t="s">
        <v>34</v>
      </c>
      <c r="C173" s="162" t="s">
        <v>106</v>
      </c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4"/>
    </row>
    <row r="174" spans="1:17" s="5" customFormat="1" ht="12.75" customHeight="1">
      <c r="A174" s="152"/>
      <c r="B174" s="23" t="s">
        <v>35</v>
      </c>
      <c r="C174" s="143">
        <v>71</v>
      </c>
      <c r="D174" s="148" t="s">
        <v>70</v>
      </c>
      <c r="E174" s="26">
        <f>SUM(F174:G174)</f>
        <v>473623</v>
      </c>
      <c r="F174" s="26">
        <f>SUM(F175:F176)</f>
        <v>71044</v>
      </c>
      <c r="G174" s="26">
        <f>SUM(G175:G176)</f>
        <v>402579</v>
      </c>
      <c r="H174" s="26">
        <f>SUM(I174,M174)</f>
        <v>178256</v>
      </c>
      <c r="I174" s="26">
        <f>SUM(L174)</f>
        <v>26738</v>
      </c>
      <c r="J174" s="26"/>
      <c r="K174" s="26"/>
      <c r="L174" s="26">
        <v>26738</v>
      </c>
      <c r="M174" s="26">
        <f>SUM(Q174)</f>
        <v>151518</v>
      </c>
      <c r="N174" s="26"/>
      <c r="O174" s="26"/>
      <c r="P174" s="26"/>
      <c r="Q174" s="26">
        <v>151518</v>
      </c>
    </row>
    <row r="175" spans="1:17" s="5" customFormat="1" ht="12.75" customHeight="1">
      <c r="A175" s="152"/>
      <c r="B175" s="23" t="s">
        <v>109</v>
      </c>
      <c r="C175" s="144"/>
      <c r="D175" s="149"/>
      <c r="E175" s="26">
        <f>SUM(F175:G175)</f>
        <v>178256</v>
      </c>
      <c r="F175" s="26">
        <f>SUM(I174)</f>
        <v>26738</v>
      </c>
      <c r="G175" s="31">
        <f>SUM(M174)</f>
        <v>151518</v>
      </c>
      <c r="H175" s="32"/>
      <c r="I175" s="32"/>
      <c r="J175" s="32"/>
      <c r="K175" s="32"/>
      <c r="L175" s="32"/>
      <c r="M175" s="33"/>
      <c r="N175" s="38"/>
      <c r="O175" s="38"/>
      <c r="P175" s="39"/>
      <c r="Q175" s="39"/>
    </row>
    <row r="176" spans="1:17" s="5" customFormat="1" ht="12.75" customHeight="1">
      <c r="A176" s="152"/>
      <c r="B176" s="29" t="s">
        <v>80</v>
      </c>
      <c r="C176" s="144"/>
      <c r="D176" s="149"/>
      <c r="E176" s="26">
        <v>295367</v>
      </c>
      <c r="F176" s="26">
        <v>44306</v>
      </c>
      <c r="G176" s="31">
        <v>251061</v>
      </c>
      <c r="H176" s="34"/>
      <c r="I176" s="34"/>
      <c r="J176" s="34"/>
      <c r="K176" s="34"/>
      <c r="L176" s="34"/>
      <c r="M176" s="35"/>
      <c r="N176" s="39"/>
      <c r="O176" s="39"/>
      <c r="P176" s="39"/>
      <c r="Q176" s="39"/>
    </row>
    <row r="177" spans="1:17" s="5" customFormat="1" ht="12" customHeight="1">
      <c r="A177" s="153"/>
      <c r="B177" s="29"/>
      <c r="C177" s="145"/>
      <c r="D177" s="150"/>
      <c r="E177" s="26"/>
      <c r="F177" s="26"/>
      <c r="G177" s="31"/>
      <c r="H177" s="36"/>
      <c r="I177" s="36"/>
      <c r="J177" s="36"/>
      <c r="K177" s="36"/>
      <c r="L177" s="36"/>
      <c r="M177" s="37"/>
      <c r="N177" s="40"/>
      <c r="O177" s="40"/>
      <c r="P177" s="40"/>
      <c r="Q177" s="40"/>
    </row>
    <row r="178" spans="1:17" s="82" customFormat="1" ht="13.5" customHeight="1">
      <c r="A178" s="151" t="s">
        <v>118</v>
      </c>
      <c r="B178" s="41" t="s">
        <v>31</v>
      </c>
      <c r="C178" s="157" t="s">
        <v>68</v>
      </c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1:17" s="5" customFormat="1" ht="13.5" customHeight="1">
      <c r="A179" s="152"/>
      <c r="B179" s="29" t="s">
        <v>32</v>
      </c>
      <c r="C179" s="157" t="s">
        <v>53</v>
      </c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1:17" s="5" customFormat="1" ht="13.5" customHeight="1">
      <c r="A180" s="152"/>
      <c r="B180" s="50" t="s">
        <v>33</v>
      </c>
      <c r="C180" s="199" t="s">
        <v>54</v>
      </c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1"/>
    </row>
    <row r="181" spans="1:17" s="5" customFormat="1" ht="13.5" customHeight="1">
      <c r="A181" s="152"/>
      <c r="B181" s="29" t="s">
        <v>34</v>
      </c>
      <c r="C181" s="157" t="s">
        <v>88</v>
      </c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1:17" s="5" customFormat="1" ht="12.75" customHeight="1">
      <c r="A182" s="152"/>
      <c r="B182" s="23" t="s">
        <v>35</v>
      </c>
      <c r="C182" s="151">
        <v>81</v>
      </c>
      <c r="D182" s="154" t="s">
        <v>70</v>
      </c>
      <c r="E182" s="26">
        <f>SUM(F182:G182)</f>
        <v>254330</v>
      </c>
      <c r="F182" s="26">
        <v>38150</v>
      </c>
      <c r="G182" s="26">
        <v>216180</v>
      </c>
      <c r="H182" s="26">
        <f>SUM(I182,M182)</f>
        <v>52446</v>
      </c>
      <c r="I182" s="26">
        <f>SUM(L182)</f>
        <v>6759</v>
      </c>
      <c r="J182" s="42">
        <v>0</v>
      </c>
      <c r="K182" s="42">
        <v>0</v>
      </c>
      <c r="L182" s="42">
        <v>6759</v>
      </c>
      <c r="M182" s="26">
        <f>SUM(Q182)</f>
        <v>45687</v>
      </c>
      <c r="N182" s="42">
        <v>0</v>
      </c>
      <c r="O182" s="42">
        <v>0</v>
      </c>
      <c r="P182" s="42">
        <v>0</v>
      </c>
      <c r="Q182" s="42">
        <v>45687</v>
      </c>
    </row>
    <row r="183" spans="1:17" s="5" customFormat="1" ht="13.5" customHeight="1" hidden="1">
      <c r="A183" s="152"/>
      <c r="B183" s="23" t="s">
        <v>4</v>
      </c>
      <c r="C183" s="152"/>
      <c r="D183" s="155"/>
      <c r="E183" s="26">
        <v>183073</v>
      </c>
      <c r="F183" s="42">
        <v>25819</v>
      </c>
      <c r="G183" s="43">
        <v>157254</v>
      </c>
      <c r="H183" s="44"/>
      <c r="I183" s="44"/>
      <c r="J183" s="44"/>
      <c r="K183" s="44"/>
      <c r="L183" s="44"/>
      <c r="M183" s="44"/>
      <c r="N183" s="44"/>
      <c r="O183" s="44"/>
      <c r="P183" s="44"/>
      <c r="Q183" s="27"/>
    </row>
    <row r="184" spans="1:17" s="5" customFormat="1" ht="12.75" customHeight="1">
      <c r="A184" s="152"/>
      <c r="B184" s="29" t="s">
        <v>46</v>
      </c>
      <c r="C184" s="152"/>
      <c r="D184" s="155"/>
      <c r="E184" s="26">
        <f>SUM(F184:G184)</f>
        <v>52446</v>
      </c>
      <c r="F184" s="42">
        <f>SUM(L182)</f>
        <v>6759</v>
      </c>
      <c r="G184" s="43">
        <f>SUM(Q182)</f>
        <v>45687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28"/>
    </row>
    <row r="185" spans="1:17" s="5" customFormat="1" ht="12" customHeight="1">
      <c r="A185" s="153"/>
      <c r="B185" s="23"/>
      <c r="C185" s="153"/>
      <c r="D185" s="156"/>
      <c r="E185" s="108"/>
      <c r="F185" s="108"/>
      <c r="G185" s="108"/>
      <c r="H185" s="46"/>
      <c r="I185" s="46"/>
      <c r="J185" s="46"/>
      <c r="K185" s="46"/>
      <c r="L185" s="46"/>
      <c r="M185" s="46"/>
      <c r="N185" s="46"/>
      <c r="O185" s="46"/>
      <c r="P185" s="46"/>
      <c r="Q185" s="47"/>
    </row>
    <row r="186" spans="1:17" s="5" customFormat="1" ht="14.25" customHeight="1" hidden="1">
      <c r="A186" s="173" t="s">
        <v>47</v>
      </c>
      <c r="B186" s="4" t="s">
        <v>31</v>
      </c>
      <c r="C186" s="175" t="s">
        <v>49</v>
      </c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1:17" s="5" customFormat="1" ht="12" hidden="1">
      <c r="A187" s="174"/>
      <c r="B187" s="4" t="s">
        <v>32</v>
      </c>
      <c r="C187" s="178" t="s">
        <v>69</v>
      </c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80"/>
    </row>
    <row r="188" spans="1:17" s="5" customFormat="1" ht="12" customHeight="1" hidden="1">
      <c r="A188" s="174"/>
      <c r="B188" s="4" t="s">
        <v>33</v>
      </c>
      <c r="C188" s="178" t="s">
        <v>5</v>
      </c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80"/>
    </row>
    <row r="189" spans="1:17" s="5" customFormat="1" ht="12" hidden="1">
      <c r="A189" s="174"/>
      <c r="B189" s="4" t="s">
        <v>34</v>
      </c>
      <c r="C189" s="181" t="s">
        <v>6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3"/>
    </row>
    <row r="190" spans="1:17" s="5" customFormat="1" ht="12.75" customHeight="1" hidden="1">
      <c r="A190" s="174"/>
      <c r="B190" s="4" t="s">
        <v>35</v>
      </c>
      <c r="C190" s="13"/>
      <c r="D190" s="1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s="5" customFormat="1" ht="13.5" customHeight="1" hidden="1">
      <c r="A191" s="174"/>
      <c r="B191" s="12" t="s">
        <v>77</v>
      </c>
      <c r="C191" s="184">
        <v>73</v>
      </c>
      <c r="D191" s="187" t="s">
        <v>70</v>
      </c>
      <c r="E191" s="6"/>
      <c r="F191" s="6"/>
      <c r="G191" s="15"/>
      <c r="H191" s="16"/>
      <c r="I191" s="16"/>
      <c r="J191" s="16"/>
      <c r="K191" s="16"/>
      <c r="L191" s="16"/>
      <c r="M191" s="7"/>
      <c r="N191" s="17"/>
      <c r="O191" s="17"/>
      <c r="P191" s="19"/>
      <c r="Q191" s="19"/>
    </row>
    <row r="192" spans="1:17" s="5" customFormat="1" ht="12" hidden="1">
      <c r="A192" s="174"/>
      <c r="B192" s="12" t="s">
        <v>85</v>
      </c>
      <c r="C192" s="185"/>
      <c r="D192" s="188"/>
      <c r="E192" s="6"/>
      <c r="F192" s="6"/>
      <c r="G192" s="15"/>
      <c r="H192" s="18"/>
      <c r="I192" s="18"/>
      <c r="J192" s="18"/>
      <c r="K192" s="18"/>
      <c r="L192" s="18"/>
      <c r="M192" s="8"/>
      <c r="N192" s="19"/>
      <c r="O192" s="19"/>
      <c r="P192" s="19"/>
      <c r="Q192" s="19"/>
    </row>
    <row r="193" spans="1:17" s="5" customFormat="1" ht="12" hidden="1">
      <c r="A193" s="174"/>
      <c r="B193" s="12" t="s">
        <v>44</v>
      </c>
      <c r="C193" s="185"/>
      <c r="D193" s="188"/>
      <c r="E193" s="6"/>
      <c r="F193" s="6"/>
      <c r="G193" s="15"/>
      <c r="H193" s="18"/>
      <c r="I193" s="18"/>
      <c r="J193" s="18"/>
      <c r="K193" s="18"/>
      <c r="L193" s="18"/>
      <c r="M193" s="8"/>
      <c r="N193" s="19"/>
      <c r="O193" s="19"/>
      <c r="P193" s="19"/>
      <c r="Q193" s="19"/>
    </row>
    <row r="194" spans="1:17" s="5" customFormat="1" ht="12" hidden="1">
      <c r="A194" s="174"/>
      <c r="B194" s="12" t="s">
        <v>45</v>
      </c>
      <c r="C194" s="185"/>
      <c r="D194" s="188"/>
      <c r="E194" s="6"/>
      <c r="F194" s="6"/>
      <c r="G194" s="15"/>
      <c r="H194" s="18"/>
      <c r="I194" s="18"/>
      <c r="J194" s="18"/>
      <c r="K194" s="18"/>
      <c r="L194" s="18"/>
      <c r="M194" s="8"/>
      <c r="N194" s="19"/>
      <c r="O194" s="19"/>
      <c r="P194" s="19"/>
      <c r="Q194" s="19"/>
    </row>
    <row r="195" spans="1:17" s="5" customFormat="1" ht="12" hidden="1">
      <c r="A195" s="191"/>
      <c r="B195" s="12" t="s">
        <v>46</v>
      </c>
      <c r="C195" s="186"/>
      <c r="D195" s="192"/>
      <c r="E195" s="6"/>
      <c r="F195" s="6"/>
      <c r="G195" s="15"/>
      <c r="H195" s="68"/>
      <c r="I195" s="68"/>
      <c r="J195" s="68"/>
      <c r="K195" s="68"/>
      <c r="L195" s="68"/>
      <c r="M195" s="69"/>
      <c r="N195" s="70"/>
      <c r="O195" s="70"/>
      <c r="P195" s="70"/>
      <c r="Q195" s="70"/>
    </row>
    <row r="196" spans="1:17" s="5" customFormat="1" ht="12.75" customHeight="1" hidden="1">
      <c r="A196" s="173" t="s">
        <v>47</v>
      </c>
      <c r="B196" s="4" t="s">
        <v>31</v>
      </c>
      <c r="C196" s="175" t="s">
        <v>8</v>
      </c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1:17" s="5" customFormat="1" ht="12.75" customHeight="1" hidden="1">
      <c r="A197" s="174"/>
      <c r="B197" s="4" t="s">
        <v>32</v>
      </c>
      <c r="C197" s="178" t="s">
        <v>69</v>
      </c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80"/>
    </row>
    <row r="198" spans="1:17" s="5" customFormat="1" ht="12.75" customHeight="1" hidden="1">
      <c r="A198" s="174"/>
      <c r="B198" s="4" t="s">
        <v>33</v>
      </c>
      <c r="C198" s="178" t="s">
        <v>5</v>
      </c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80"/>
    </row>
    <row r="199" spans="1:17" s="5" customFormat="1" ht="12.75" customHeight="1" hidden="1">
      <c r="A199" s="174"/>
      <c r="B199" s="4" t="s">
        <v>34</v>
      </c>
      <c r="C199" s="181" t="s">
        <v>12</v>
      </c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3"/>
    </row>
    <row r="200" spans="1:17" s="5" customFormat="1" ht="12.75" customHeight="1" hidden="1">
      <c r="A200" s="174"/>
      <c r="B200" s="4" t="s">
        <v>35</v>
      </c>
      <c r="C200" s="13"/>
      <c r="D200" s="14"/>
      <c r="E200" s="6">
        <v>0</v>
      </c>
      <c r="F200" s="6">
        <v>0</v>
      </c>
      <c r="G200" s="6">
        <v>0</v>
      </c>
      <c r="H200" s="21">
        <f>SUM(I200,M200)</f>
        <v>0</v>
      </c>
      <c r="I200" s="21">
        <f>J200+K200+L200</f>
        <v>0</v>
      </c>
      <c r="J200" s="21">
        <v>0</v>
      </c>
      <c r="K200" s="21">
        <v>0</v>
      </c>
      <c r="L200" s="21">
        <v>0</v>
      </c>
      <c r="M200" s="21">
        <f>N200+O200+P200+Q200</f>
        <v>0</v>
      </c>
      <c r="N200" s="21">
        <v>0</v>
      </c>
      <c r="O200" s="21"/>
      <c r="P200" s="21">
        <v>0</v>
      </c>
      <c r="Q200" s="21">
        <v>0</v>
      </c>
    </row>
    <row r="201" spans="1:17" s="5" customFormat="1" ht="12.75" customHeight="1" hidden="1">
      <c r="A201" s="174"/>
      <c r="B201" s="12" t="s">
        <v>81</v>
      </c>
      <c r="C201" s="184">
        <v>73</v>
      </c>
      <c r="D201" s="187" t="s">
        <v>70</v>
      </c>
      <c r="E201" s="6">
        <f>SUM(F201,G201)</f>
        <v>0</v>
      </c>
      <c r="F201" s="6">
        <f>SUM(I200)</f>
        <v>0</v>
      </c>
      <c r="G201" s="15">
        <v>0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7"/>
    </row>
    <row r="202" spans="1:17" s="5" customFormat="1" ht="12.75" customHeight="1" hidden="1">
      <c r="A202" s="174"/>
      <c r="B202" s="12"/>
      <c r="C202" s="185"/>
      <c r="D202" s="188"/>
      <c r="E202" s="6"/>
      <c r="F202" s="6"/>
      <c r="G202" s="15"/>
      <c r="H202" s="18"/>
      <c r="I202" s="18"/>
      <c r="J202" s="18"/>
      <c r="K202" s="18"/>
      <c r="L202" s="18"/>
      <c r="M202" s="18"/>
      <c r="N202" s="18"/>
      <c r="O202" s="18"/>
      <c r="P202" s="18"/>
      <c r="Q202" s="8"/>
    </row>
    <row r="203" spans="1:17" s="5" customFormat="1" ht="12.75" customHeight="1" hidden="1">
      <c r="A203" s="174"/>
      <c r="B203" s="12"/>
      <c r="C203" s="185"/>
      <c r="D203" s="188"/>
      <c r="E203" s="6"/>
      <c r="F203" s="6"/>
      <c r="G203" s="15"/>
      <c r="H203" s="18"/>
      <c r="I203" s="18"/>
      <c r="J203" s="18"/>
      <c r="K203" s="18"/>
      <c r="L203" s="18"/>
      <c r="M203" s="18"/>
      <c r="N203" s="18"/>
      <c r="O203" s="18"/>
      <c r="P203" s="18"/>
      <c r="Q203" s="8"/>
    </row>
    <row r="204" spans="1:17" s="5" customFormat="1" ht="10.5" customHeight="1" hidden="1">
      <c r="A204" s="173" t="s">
        <v>40</v>
      </c>
      <c r="B204" s="12" t="s">
        <v>31</v>
      </c>
      <c r="C204" s="175" t="s">
        <v>8</v>
      </c>
      <c r="D204" s="176"/>
      <c r="E204" s="176"/>
      <c r="F204" s="176"/>
      <c r="G204" s="176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</row>
    <row r="205" spans="1:17" s="5" customFormat="1" ht="10.5" customHeight="1" hidden="1">
      <c r="A205" s="174"/>
      <c r="B205" s="12" t="s">
        <v>32</v>
      </c>
      <c r="C205" s="178" t="s">
        <v>69</v>
      </c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80"/>
    </row>
    <row r="206" spans="1:17" s="5" customFormat="1" ht="10.5" customHeight="1" hidden="1">
      <c r="A206" s="174"/>
      <c r="B206" s="12" t="s">
        <v>33</v>
      </c>
      <c r="C206" s="178" t="s">
        <v>5</v>
      </c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80"/>
    </row>
    <row r="207" spans="1:17" s="5" customFormat="1" ht="10.5" customHeight="1" hidden="1">
      <c r="A207" s="174"/>
      <c r="B207" s="12" t="s">
        <v>34</v>
      </c>
      <c r="C207" s="181" t="s">
        <v>13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3"/>
    </row>
    <row r="208" spans="1:17" s="5" customFormat="1" ht="10.5" customHeight="1" hidden="1">
      <c r="A208" s="174"/>
      <c r="B208" s="12" t="s">
        <v>35</v>
      </c>
      <c r="C208" s="76"/>
      <c r="D208" s="7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s="5" customFormat="1" ht="10.5" customHeight="1" hidden="1">
      <c r="A209" s="174"/>
      <c r="B209" s="89" t="s">
        <v>77</v>
      </c>
      <c r="C209" s="184">
        <v>71</v>
      </c>
      <c r="D209" s="187" t="s">
        <v>70</v>
      </c>
      <c r="E209" s="90"/>
      <c r="F209" s="6"/>
      <c r="G209" s="15"/>
      <c r="H209" s="91"/>
      <c r="I209" s="91"/>
      <c r="J209" s="91"/>
      <c r="K209" s="91"/>
      <c r="L209" s="91"/>
      <c r="M209" s="71"/>
      <c r="N209" s="92"/>
      <c r="O209" s="92"/>
      <c r="P209" s="70"/>
      <c r="Q209" s="70"/>
    </row>
    <row r="210" spans="1:17" s="5" customFormat="1" ht="10.5" customHeight="1" hidden="1">
      <c r="A210" s="174"/>
      <c r="B210" s="89" t="s">
        <v>85</v>
      </c>
      <c r="C210" s="185"/>
      <c r="D210" s="188"/>
      <c r="E210" s="90"/>
      <c r="F210" s="6"/>
      <c r="G210" s="15"/>
      <c r="H210" s="16"/>
      <c r="I210" s="16"/>
      <c r="J210" s="16"/>
      <c r="K210" s="16"/>
      <c r="L210" s="16"/>
      <c r="M210" s="7"/>
      <c r="N210" s="17"/>
      <c r="O210" s="17"/>
      <c r="P210" s="17"/>
      <c r="Q210" s="17"/>
    </row>
    <row r="211" spans="1:17" s="5" customFormat="1" ht="10.5" customHeight="1" hidden="1">
      <c r="A211" s="174"/>
      <c r="B211" s="89" t="s">
        <v>44</v>
      </c>
      <c r="C211" s="185"/>
      <c r="D211" s="188"/>
      <c r="E211" s="90"/>
      <c r="F211" s="6"/>
      <c r="G211" s="15"/>
      <c r="H211" s="68"/>
      <c r="I211" s="68"/>
      <c r="J211" s="68"/>
      <c r="K211" s="68"/>
      <c r="L211" s="68"/>
      <c r="M211" s="69"/>
      <c r="N211" s="70"/>
      <c r="O211" s="70"/>
      <c r="P211" s="70"/>
      <c r="Q211" s="70"/>
    </row>
    <row r="212" spans="1:17" s="5" customFormat="1" ht="10.5" customHeight="1" hidden="1">
      <c r="A212" s="174"/>
      <c r="B212" s="89" t="s">
        <v>45</v>
      </c>
      <c r="C212" s="185"/>
      <c r="D212" s="188"/>
      <c r="E212" s="90">
        <f>SUM(F212,G212)</f>
        <v>0</v>
      </c>
      <c r="F212" s="6">
        <v>0</v>
      </c>
      <c r="G212" s="15">
        <v>0</v>
      </c>
      <c r="H212" s="16"/>
      <c r="I212" s="16"/>
      <c r="J212" s="16"/>
      <c r="K212" s="16"/>
      <c r="L212" s="16"/>
      <c r="M212" s="7"/>
      <c r="N212" s="17"/>
      <c r="O212" s="17"/>
      <c r="P212" s="17"/>
      <c r="Q212" s="17"/>
    </row>
    <row r="213" spans="1:17" s="5" customFormat="1" ht="10.5" customHeight="1" hidden="1">
      <c r="A213" s="191"/>
      <c r="B213" s="89" t="s">
        <v>46</v>
      </c>
      <c r="C213" s="186"/>
      <c r="D213" s="192"/>
      <c r="E213" s="90">
        <f>SUM(F213,G213)</f>
        <v>0</v>
      </c>
      <c r="F213" s="6">
        <v>0</v>
      </c>
      <c r="G213" s="15">
        <v>0</v>
      </c>
      <c r="H213" s="68"/>
      <c r="I213" s="68"/>
      <c r="J213" s="68"/>
      <c r="K213" s="68"/>
      <c r="L213" s="68"/>
      <c r="M213" s="69"/>
      <c r="N213" s="70"/>
      <c r="O213" s="70"/>
      <c r="P213" s="70"/>
      <c r="Q213" s="70"/>
    </row>
    <row r="214" spans="1:17" s="5" customFormat="1" ht="12.75" customHeight="1" hidden="1">
      <c r="A214" s="173" t="s">
        <v>48</v>
      </c>
      <c r="B214" s="4" t="s">
        <v>31</v>
      </c>
      <c r="C214" s="175" t="s">
        <v>8</v>
      </c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1:17" s="5" customFormat="1" ht="12.75" customHeight="1" hidden="1">
      <c r="A215" s="174"/>
      <c r="B215" s="4" t="s">
        <v>32</v>
      </c>
      <c r="C215" s="178" t="s">
        <v>69</v>
      </c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80"/>
    </row>
    <row r="216" spans="1:17" s="5" customFormat="1" ht="12.75" customHeight="1" hidden="1">
      <c r="A216" s="174"/>
      <c r="B216" s="4" t="s">
        <v>33</v>
      </c>
      <c r="C216" s="181" t="s">
        <v>5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3"/>
    </row>
    <row r="217" spans="1:17" s="5" customFormat="1" ht="12.75" customHeight="1" hidden="1">
      <c r="A217" s="174"/>
      <c r="B217" s="4" t="s">
        <v>34</v>
      </c>
      <c r="C217" s="181" t="s">
        <v>41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3"/>
    </row>
    <row r="218" spans="1:17" s="5" customFormat="1" ht="12.75" customHeight="1" hidden="1">
      <c r="A218" s="174"/>
      <c r="B218" s="4" t="s">
        <v>35</v>
      </c>
      <c r="C218" s="13"/>
      <c r="D218" s="14"/>
      <c r="E218" s="6">
        <f>SUM(F218:G218)</f>
        <v>0</v>
      </c>
      <c r="F218" s="6">
        <v>0</v>
      </c>
      <c r="G218" s="6">
        <v>0</v>
      </c>
      <c r="H218" s="6">
        <f>SUM(I218,M218)</f>
        <v>0</v>
      </c>
      <c r="I218" s="6">
        <v>0</v>
      </c>
      <c r="J218" s="6">
        <v>0</v>
      </c>
      <c r="K218" s="6">
        <v>0</v>
      </c>
      <c r="L218" s="6">
        <v>0</v>
      </c>
      <c r="M218" s="6">
        <f>N218+O218+P218+Q218</f>
        <v>0</v>
      </c>
      <c r="N218" s="6">
        <v>0</v>
      </c>
      <c r="O218" s="6"/>
      <c r="P218" s="6">
        <v>0</v>
      </c>
      <c r="Q218" s="6">
        <v>0</v>
      </c>
    </row>
    <row r="219" spans="1:17" s="5" customFormat="1" ht="12.75" customHeight="1" hidden="1">
      <c r="A219" s="174"/>
      <c r="B219" s="12" t="s">
        <v>81</v>
      </c>
      <c r="C219" s="184">
        <v>71</v>
      </c>
      <c r="D219" s="187" t="s">
        <v>70</v>
      </c>
      <c r="E219" s="6">
        <f>SUM(F219,G219)</f>
        <v>0</v>
      </c>
      <c r="F219" s="6">
        <v>0</v>
      </c>
      <c r="G219" s="15">
        <v>0</v>
      </c>
      <c r="H219" s="16"/>
      <c r="I219" s="16"/>
      <c r="J219" s="16"/>
      <c r="K219" s="16"/>
      <c r="L219" s="16"/>
      <c r="M219" s="7"/>
      <c r="N219" s="17"/>
      <c r="O219" s="17"/>
      <c r="P219" s="19"/>
      <c r="Q219" s="19"/>
    </row>
    <row r="220" spans="1:17" s="5" customFormat="1" ht="12.75" customHeight="1" hidden="1">
      <c r="A220" s="174"/>
      <c r="B220" s="12"/>
      <c r="C220" s="185"/>
      <c r="D220" s="188"/>
      <c r="E220" s="6"/>
      <c r="F220" s="6"/>
      <c r="G220" s="15"/>
      <c r="H220" s="18"/>
      <c r="I220" s="18"/>
      <c r="J220" s="18"/>
      <c r="K220" s="18"/>
      <c r="L220" s="18"/>
      <c r="M220" s="8"/>
      <c r="N220" s="19"/>
      <c r="O220" s="19"/>
      <c r="P220" s="19"/>
      <c r="Q220" s="19"/>
    </row>
    <row r="221" spans="1:17" s="5" customFormat="1" ht="12.75" customHeight="1" hidden="1">
      <c r="A221" s="174"/>
      <c r="B221" s="12"/>
      <c r="C221" s="185"/>
      <c r="D221" s="188"/>
      <c r="E221" s="6"/>
      <c r="F221" s="6"/>
      <c r="G221" s="15"/>
      <c r="H221" s="18"/>
      <c r="I221" s="18"/>
      <c r="J221" s="18"/>
      <c r="K221" s="18"/>
      <c r="L221" s="18"/>
      <c r="M221" s="8"/>
      <c r="N221" s="19"/>
      <c r="O221" s="19"/>
      <c r="P221" s="19"/>
      <c r="Q221" s="19"/>
    </row>
    <row r="222" spans="1:17" s="5" customFormat="1" ht="11.25" customHeight="1" hidden="1">
      <c r="A222" s="10"/>
      <c r="B222" s="84"/>
      <c r="C222" s="86"/>
      <c r="D222" s="87"/>
      <c r="E222" s="80">
        <f>SUM(F222,G222)</f>
        <v>0</v>
      </c>
      <c r="F222" s="80">
        <v>0</v>
      </c>
      <c r="G222" s="85">
        <v>0</v>
      </c>
      <c r="H222" s="68"/>
      <c r="I222" s="68"/>
      <c r="J222" s="68"/>
      <c r="K222" s="68"/>
      <c r="L222" s="68"/>
      <c r="M222" s="69"/>
      <c r="N222" s="70"/>
      <c r="O222" s="70"/>
      <c r="P222" s="70"/>
      <c r="Q222" s="70"/>
    </row>
    <row r="223" spans="1:17" s="5" customFormat="1" ht="12.75" customHeight="1" hidden="1">
      <c r="A223" s="173" t="s">
        <v>40</v>
      </c>
      <c r="B223" s="4" t="s">
        <v>31</v>
      </c>
      <c r="C223" s="181" t="s">
        <v>83</v>
      </c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3"/>
    </row>
    <row r="224" spans="1:17" s="5" customFormat="1" ht="12.75" customHeight="1" hidden="1">
      <c r="A224" s="174"/>
      <c r="B224" s="4" t="s">
        <v>32</v>
      </c>
      <c r="C224" s="181" t="s">
        <v>69</v>
      </c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3"/>
    </row>
    <row r="225" spans="1:17" s="5" customFormat="1" ht="12.75" customHeight="1" hidden="1">
      <c r="A225" s="174"/>
      <c r="B225" s="4" t="s">
        <v>33</v>
      </c>
      <c r="C225" s="181" t="s">
        <v>5</v>
      </c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3"/>
    </row>
    <row r="226" spans="1:17" s="5" customFormat="1" ht="12.75" customHeight="1" hidden="1">
      <c r="A226" s="174"/>
      <c r="B226" s="4" t="s">
        <v>34</v>
      </c>
      <c r="C226" s="181" t="s">
        <v>55</v>
      </c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3"/>
    </row>
    <row r="227" spans="1:17" s="5" customFormat="1" ht="12.75" customHeight="1" hidden="1">
      <c r="A227" s="174"/>
      <c r="B227" s="4" t="s">
        <v>35</v>
      </c>
      <c r="C227" s="13"/>
      <c r="D227" s="14"/>
      <c r="E227" s="6">
        <v>0</v>
      </c>
      <c r="F227" s="6">
        <v>0</v>
      </c>
      <c r="G227" s="6">
        <v>0</v>
      </c>
      <c r="H227" s="6">
        <f>I227+M227</f>
        <v>0</v>
      </c>
      <c r="I227" s="6">
        <f>L227</f>
        <v>0</v>
      </c>
      <c r="J227" s="6">
        <v>0</v>
      </c>
      <c r="K227" s="6">
        <v>0</v>
      </c>
      <c r="L227" s="6">
        <v>0</v>
      </c>
      <c r="M227" s="6">
        <f>Q227</f>
        <v>0</v>
      </c>
      <c r="N227" s="6">
        <v>0</v>
      </c>
      <c r="O227" s="6"/>
      <c r="P227" s="6">
        <v>0</v>
      </c>
      <c r="Q227" s="6">
        <v>0</v>
      </c>
    </row>
    <row r="228" spans="1:17" s="5" customFormat="1" ht="12.75" customHeight="1" hidden="1">
      <c r="A228" s="174"/>
      <c r="B228" s="12" t="s">
        <v>81</v>
      </c>
      <c r="C228" s="184">
        <v>71</v>
      </c>
      <c r="D228" s="187" t="s">
        <v>70</v>
      </c>
      <c r="E228" s="6">
        <f>SUM(F228:G228)</f>
        <v>0</v>
      </c>
      <c r="F228" s="6">
        <f>SUM(I227)</f>
        <v>0</v>
      </c>
      <c r="G228" s="15">
        <f>SUM(M227)</f>
        <v>0</v>
      </c>
      <c r="H228" s="16"/>
      <c r="I228" s="16"/>
      <c r="J228" s="16"/>
      <c r="K228" s="16"/>
      <c r="L228" s="16"/>
      <c r="M228" s="7"/>
      <c r="N228" s="17"/>
      <c r="O228" s="17"/>
      <c r="P228" s="19"/>
      <c r="Q228" s="19"/>
    </row>
    <row r="229" spans="1:17" s="5" customFormat="1" ht="12.75" customHeight="1" hidden="1">
      <c r="A229" s="174"/>
      <c r="B229" s="12"/>
      <c r="C229" s="185"/>
      <c r="D229" s="188"/>
      <c r="E229" s="6"/>
      <c r="F229" s="6"/>
      <c r="G229" s="15"/>
      <c r="H229" s="18"/>
      <c r="I229" s="18"/>
      <c r="J229" s="18"/>
      <c r="K229" s="18"/>
      <c r="L229" s="18"/>
      <c r="M229" s="8"/>
      <c r="N229" s="19"/>
      <c r="O229" s="19"/>
      <c r="P229" s="19"/>
      <c r="Q229" s="19"/>
    </row>
    <row r="230" spans="1:17" s="5" customFormat="1" ht="12.75" customHeight="1" hidden="1">
      <c r="A230" s="191"/>
      <c r="B230" s="4"/>
      <c r="C230" s="186"/>
      <c r="D230" s="192"/>
      <c r="E230" s="6"/>
      <c r="F230" s="6"/>
      <c r="G230" s="15"/>
      <c r="H230" s="68"/>
      <c r="I230" s="68"/>
      <c r="J230" s="68"/>
      <c r="K230" s="68"/>
      <c r="L230" s="68"/>
      <c r="M230" s="69"/>
      <c r="N230" s="70"/>
      <c r="O230" s="70"/>
      <c r="P230" s="70"/>
      <c r="Q230" s="70"/>
    </row>
    <row r="231" spans="1:17" s="5" customFormat="1" ht="13.5" customHeight="1" hidden="1">
      <c r="A231" s="93"/>
      <c r="B231" s="12"/>
      <c r="C231" s="94"/>
      <c r="D231" s="94"/>
      <c r="E231" s="6"/>
      <c r="F231" s="6"/>
      <c r="G231" s="15"/>
      <c r="H231" s="16"/>
      <c r="I231" s="16"/>
      <c r="J231" s="16"/>
      <c r="K231" s="16"/>
      <c r="L231" s="16"/>
      <c r="M231" s="7"/>
      <c r="N231" s="17"/>
      <c r="O231" s="17"/>
      <c r="P231" s="17"/>
      <c r="Q231" s="17"/>
    </row>
    <row r="232" spans="1:17" s="5" customFormat="1" ht="12" customHeight="1" hidden="1">
      <c r="A232" s="10"/>
      <c r="B232" s="12"/>
      <c r="C232" s="78"/>
      <c r="D232" s="78"/>
      <c r="E232" s="6"/>
      <c r="F232" s="6"/>
      <c r="G232" s="15"/>
      <c r="H232" s="68"/>
      <c r="I232" s="68"/>
      <c r="J232" s="68"/>
      <c r="K232" s="68"/>
      <c r="L232" s="68"/>
      <c r="M232" s="69"/>
      <c r="N232" s="70"/>
      <c r="O232" s="70"/>
      <c r="P232" s="70"/>
      <c r="Q232" s="70"/>
    </row>
    <row r="233" spans="1:17" s="5" customFormat="1" ht="12.75" customHeight="1" hidden="1">
      <c r="A233" s="208" t="s">
        <v>3</v>
      </c>
      <c r="B233" s="4" t="s">
        <v>31</v>
      </c>
      <c r="C233" s="175" t="s">
        <v>8</v>
      </c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1:17" s="5" customFormat="1" ht="12.75" customHeight="1" hidden="1">
      <c r="A234" s="209"/>
      <c r="B234" s="4" t="s">
        <v>32</v>
      </c>
      <c r="C234" s="181" t="s">
        <v>69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3"/>
    </row>
    <row r="235" spans="1:17" s="5" customFormat="1" ht="12.75" customHeight="1" hidden="1">
      <c r="A235" s="209"/>
      <c r="B235" s="4" t="s">
        <v>33</v>
      </c>
      <c r="C235" s="181" t="s">
        <v>5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3"/>
    </row>
    <row r="236" spans="1:17" s="5" customFormat="1" ht="12.75" customHeight="1" hidden="1">
      <c r="A236" s="209"/>
      <c r="B236" s="4" t="s">
        <v>34</v>
      </c>
      <c r="C236" s="181" t="s">
        <v>84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3"/>
    </row>
    <row r="237" spans="1:17" s="5" customFormat="1" ht="12.75" customHeight="1" hidden="1">
      <c r="A237" s="209"/>
      <c r="B237" s="4" t="s">
        <v>35</v>
      </c>
      <c r="C237" s="13"/>
      <c r="D237" s="14"/>
      <c r="E237" s="6">
        <v>0</v>
      </c>
      <c r="F237" s="6">
        <v>0</v>
      </c>
      <c r="G237" s="6">
        <v>0</v>
      </c>
      <c r="H237" s="6">
        <f>I237+M237</f>
        <v>0</v>
      </c>
      <c r="I237" s="21">
        <f>SUM(L237)</f>
        <v>0</v>
      </c>
      <c r="J237" s="6">
        <v>0</v>
      </c>
      <c r="K237" s="21">
        <v>0</v>
      </c>
      <c r="L237" s="21">
        <v>0</v>
      </c>
      <c r="M237" s="21">
        <v>0</v>
      </c>
      <c r="N237" s="21">
        <v>0</v>
      </c>
      <c r="O237" s="21"/>
      <c r="P237" s="21">
        <v>0</v>
      </c>
      <c r="Q237" s="21">
        <v>0</v>
      </c>
    </row>
    <row r="238" spans="1:17" s="5" customFormat="1" ht="12.75" customHeight="1" hidden="1">
      <c r="A238" s="209"/>
      <c r="B238" s="12" t="s">
        <v>81</v>
      </c>
      <c r="C238" s="184">
        <v>71</v>
      </c>
      <c r="D238" s="187" t="s">
        <v>70</v>
      </c>
      <c r="E238" s="6">
        <f>SUM(F238:G238)</f>
        <v>0</v>
      </c>
      <c r="F238" s="6">
        <f>SUM(I237)</f>
        <v>0</v>
      </c>
      <c r="G238" s="15">
        <f>SUM(M237)</f>
        <v>0</v>
      </c>
      <c r="H238" s="211"/>
      <c r="I238" s="7"/>
      <c r="J238" s="16"/>
      <c r="K238" s="16"/>
      <c r="L238" s="16"/>
      <c r="M238" s="16"/>
      <c r="N238" s="7"/>
      <c r="O238" s="7"/>
      <c r="P238" s="7"/>
      <c r="Q238" s="7"/>
    </row>
    <row r="239" spans="1:18" s="5" customFormat="1" ht="12.75" customHeight="1" hidden="1">
      <c r="A239" s="209"/>
      <c r="B239" s="12"/>
      <c r="C239" s="185"/>
      <c r="D239" s="188"/>
      <c r="E239" s="6"/>
      <c r="F239" s="6"/>
      <c r="G239" s="15"/>
      <c r="H239" s="212"/>
      <c r="I239" s="8"/>
      <c r="J239" s="18"/>
      <c r="K239" s="18"/>
      <c r="L239" s="18"/>
      <c r="M239" s="18"/>
      <c r="N239" s="8"/>
      <c r="O239" s="8"/>
      <c r="P239" s="8"/>
      <c r="Q239" s="8"/>
      <c r="R239" s="9"/>
    </row>
    <row r="240" spans="1:17" s="5" customFormat="1" ht="12.75" customHeight="1" hidden="1">
      <c r="A240" s="210"/>
      <c r="B240" s="12"/>
      <c r="C240" s="186"/>
      <c r="D240" s="192"/>
      <c r="E240" s="6"/>
      <c r="F240" s="6"/>
      <c r="G240" s="15"/>
      <c r="H240" s="213"/>
      <c r="I240" s="69"/>
      <c r="J240" s="68"/>
      <c r="K240" s="68"/>
      <c r="L240" s="68"/>
      <c r="M240" s="68"/>
      <c r="N240" s="69"/>
      <c r="O240" s="69"/>
      <c r="P240" s="69"/>
      <c r="Q240" s="69"/>
    </row>
    <row r="241" spans="1:17" s="5" customFormat="1" ht="14.25" customHeight="1" hidden="1">
      <c r="A241" s="93" t="s">
        <v>48</v>
      </c>
      <c r="B241" s="4" t="s">
        <v>32</v>
      </c>
      <c r="C241" s="214" t="s">
        <v>29</v>
      </c>
      <c r="D241" s="215"/>
      <c r="E241" s="83">
        <f aca="true" t="shared" si="2" ref="E241:Q241">SUM(E100,E14)</f>
        <v>29582899</v>
      </c>
      <c r="F241" s="83">
        <f t="shared" si="2"/>
        <v>7895789</v>
      </c>
      <c r="G241" s="83">
        <f t="shared" si="2"/>
        <v>21687110</v>
      </c>
      <c r="H241" s="83">
        <f t="shared" si="2"/>
        <v>7287165</v>
      </c>
      <c r="I241" s="83">
        <f t="shared" si="2"/>
        <v>1553755</v>
      </c>
      <c r="J241" s="83">
        <f t="shared" si="2"/>
        <v>0</v>
      </c>
      <c r="K241" s="83">
        <f t="shared" si="2"/>
        <v>0</v>
      </c>
      <c r="L241" s="83">
        <f t="shared" si="2"/>
        <v>1553755</v>
      </c>
      <c r="M241" s="83">
        <f t="shared" si="2"/>
        <v>5733410</v>
      </c>
      <c r="N241" s="83">
        <f t="shared" si="2"/>
        <v>0</v>
      </c>
      <c r="O241" s="83">
        <f t="shared" si="2"/>
        <v>0</v>
      </c>
      <c r="P241" s="83">
        <f t="shared" si="2"/>
        <v>0</v>
      </c>
      <c r="Q241" s="83">
        <f t="shared" si="2"/>
        <v>5733410</v>
      </c>
    </row>
    <row r="242" s="5" customFormat="1" ht="9" customHeight="1" hidden="1">
      <c r="A242" s="88"/>
    </row>
    <row r="243" spans="1:17" s="5" customFormat="1" ht="12" hidden="1">
      <c r="A243" s="88"/>
      <c r="B243" s="4" t="s">
        <v>34</v>
      </c>
      <c r="C243" s="74" t="s">
        <v>84</v>
      </c>
      <c r="D243" s="75"/>
      <c r="E243" s="75"/>
      <c r="F243" s="75"/>
      <c r="G243" s="75"/>
      <c r="H243" s="75"/>
      <c r="I243" s="75"/>
      <c r="J243" s="75"/>
      <c r="K243" s="3"/>
      <c r="L243" s="3"/>
      <c r="M243" s="95"/>
      <c r="N243" s="3"/>
      <c r="O243" s="3"/>
      <c r="P243" s="3"/>
      <c r="Q243" s="3"/>
    </row>
    <row r="244" spans="1:17" s="5" customFormat="1" ht="12.75" customHeight="1" hidden="1">
      <c r="A244" s="88"/>
      <c r="B244" s="4" t="s">
        <v>35</v>
      </c>
      <c r="C244" s="13"/>
      <c r="D244" s="14"/>
      <c r="E244" s="6">
        <v>0</v>
      </c>
      <c r="F244" s="6">
        <v>0</v>
      </c>
      <c r="G244" s="6">
        <v>0</v>
      </c>
      <c r="H244" s="6">
        <f>I244+M244</f>
        <v>0</v>
      </c>
      <c r="I244" s="6">
        <f>L244</f>
        <v>0</v>
      </c>
      <c r="J244" s="6">
        <v>0</v>
      </c>
      <c r="K244" s="6">
        <v>0</v>
      </c>
      <c r="L244" s="6">
        <v>0</v>
      </c>
      <c r="M244" s="6">
        <f>Q244</f>
        <v>0</v>
      </c>
      <c r="N244" s="6">
        <v>0</v>
      </c>
      <c r="O244" s="6"/>
      <c r="P244" s="6">
        <v>0</v>
      </c>
      <c r="Q244" s="6">
        <v>0</v>
      </c>
    </row>
    <row r="245" spans="1:17" s="5" customFormat="1" ht="12" hidden="1">
      <c r="A245" s="88"/>
      <c r="B245" s="12" t="s">
        <v>81</v>
      </c>
      <c r="C245" s="184">
        <v>71</v>
      </c>
      <c r="D245" s="187" t="s">
        <v>70</v>
      </c>
      <c r="E245" s="6">
        <f>SUM(F245:G245)</f>
        <v>0</v>
      </c>
      <c r="F245" s="6">
        <f>SUM(I244)</f>
        <v>0</v>
      </c>
      <c r="G245" s="15">
        <f>SUM(M244)</f>
        <v>0</v>
      </c>
      <c r="H245" s="16"/>
      <c r="I245" s="16"/>
      <c r="J245" s="16"/>
      <c r="K245" s="16"/>
      <c r="L245" s="16"/>
      <c r="M245" s="7"/>
      <c r="N245" s="17"/>
      <c r="O245" s="17"/>
      <c r="P245" s="19"/>
      <c r="Q245" s="19"/>
    </row>
    <row r="246" spans="1:17" s="5" customFormat="1" ht="12" hidden="1">
      <c r="A246" s="88"/>
      <c r="B246" s="12" t="s">
        <v>85</v>
      </c>
      <c r="C246" s="185"/>
      <c r="D246" s="188"/>
      <c r="E246" s="6"/>
      <c r="F246" s="6"/>
      <c r="G246" s="15"/>
      <c r="H246" s="18"/>
      <c r="I246" s="18"/>
      <c r="J246" s="18"/>
      <c r="K246" s="18"/>
      <c r="L246" s="18"/>
      <c r="M246" s="8"/>
      <c r="N246" s="19"/>
      <c r="O246" s="19"/>
      <c r="P246" s="19"/>
      <c r="Q246" s="19"/>
    </row>
    <row r="247" spans="1:17" s="5" customFormat="1" ht="12" hidden="1">
      <c r="A247" s="88"/>
      <c r="B247" s="12" t="s">
        <v>44</v>
      </c>
      <c r="C247" s="185"/>
      <c r="D247" s="188"/>
      <c r="E247" s="6"/>
      <c r="F247" s="6"/>
      <c r="G247" s="15"/>
      <c r="H247" s="68"/>
      <c r="I247" s="68"/>
      <c r="J247" s="68"/>
      <c r="K247" s="68"/>
      <c r="L247" s="68"/>
      <c r="M247" s="69"/>
      <c r="N247" s="70"/>
      <c r="O247" s="70"/>
      <c r="P247" s="70"/>
      <c r="Q247" s="70"/>
    </row>
    <row r="248" spans="1:17" s="5" customFormat="1" ht="12" hidden="1">
      <c r="A248" s="88"/>
      <c r="B248" s="84" t="s">
        <v>45</v>
      </c>
      <c r="C248" s="185"/>
      <c r="D248" s="188"/>
      <c r="E248" s="80"/>
      <c r="F248" s="80"/>
      <c r="G248" s="85"/>
      <c r="H248" s="18"/>
      <c r="I248" s="18"/>
      <c r="J248" s="18"/>
      <c r="K248" s="18"/>
      <c r="L248" s="18"/>
      <c r="M248" s="8"/>
      <c r="N248" s="19"/>
      <c r="O248" s="19"/>
      <c r="P248" s="19"/>
      <c r="Q248" s="19"/>
    </row>
    <row r="249" spans="1:17" s="5" customFormat="1" ht="12" hidden="1">
      <c r="A249" s="10"/>
      <c r="B249" s="12" t="s">
        <v>46</v>
      </c>
      <c r="C249" s="186"/>
      <c r="D249" s="192"/>
      <c r="E249" s="6"/>
      <c r="F249" s="6"/>
      <c r="G249" s="15"/>
      <c r="H249" s="68"/>
      <c r="I249" s="68"/>
      <c r="J249" s="68"/>
      <c r="K249" s="68"/>
      <c r="L249" s="68"/>
      <c r="M249" s="69"/>
      <c r="N249" s="70"/>
      <c r="O249" s="70"/>
      <c r="P249" s="70"/>
      <c r="Q249" s="70"/>
    </row>
    <row r="250" spans="1:17" s="49" customFormat="1" ht="15" customHeight="1">
      <c r="A250" s="204" t="s">
        <v>86</v>
      </c>
      <c r="B250" s="205"/>
      <c r="C250" s="206" t="s">
        <v>29</v>
      </c>
      <c r="D250" s="207"/>
      <c r="E250" s="48">
        <f aca="true" t="shared" si="3" ref="E250:Q250">SUM(E14,E100)</f>
        <v>29582899</v>
      </c>
      <c r="F250" s="48">
        <f t="shared" si="3"/>
        <v>7895789</v>
      </c>
      <c r="G250" s="48">
        <f t="shared" si="3"/>
        <v>21687110</v>
      </c>
      <c r="H250" s="48">
        <f t="shared" si="3"/>
        <v>7287165</v>
      </c>
      <c r="I250" s="48">
        <f t="shared" si="3"/>
        <v>1553755</v>
      </c>
      <c r="J250" s="48">
        <f t="shared" si="3"/>
        <v>0</v>
      </c>
      <c r="K250" s="48">
        <f t="shared" si="3"/>
        <v>0</v>
      </c>
      <c r="L250" s="48">
        <f t="shared" si="3"/>
        <v>1553755</v>
      </c>
      <c r="M250" s="48">
        <f t="shared" si="3"/>
        <v>5733410</v>
      </c>
      <c r="N250" s="48">
        <f t="shared" si="3"/>
        <v>0</v>
      </c>
      <c r="O250" s="48">
        <f t="shared" si="3"/>
        <v>0</v>
      </c>
      <c r="P250" s="48">
        <f t="shared" si="3"/>
        <v>0</v>
      </c>
      <c r="Q250" s="48">
        <f t="shared" si="3"/>
        <v>5733410</v>
      </c>
    </row>
    <row r="251" spans="1:17" s="3" customFormat="1" ht="8.25" customHeight="1">
      <c r="A251" s="53"/>
      <c r="B251" s="53"/>
      <c r="C251" s="53"/>
      <c r="D251" s="53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</row>
    <row r="252" spans="1:17" s="3" customFormat="1" ht="20.25" customHeight="1" hidden="1">
      <c r="A252" s="49" t="s">
        <v>76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</row>
    <row r="253" spans="1:17" s="5" customFormat="1" ht="1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</row>
    <row r="254" spans="1:17" s="5" customFormat="1" ht="1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="2" customFormat="1" ht="11.25">
      <c r="I255" s="112"/>
    </row>
    <row r="256" s="2" customFormat="1" ht="11.25">
      <c r="I256" s="112"/>
    </row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</sheetData>
  <mergeCells count="239">
    <mergeCell ref="A153:A160"/>
    <mergeCell ref="C129:Q129"/>
    <mergeCell ref="A144:A152"/>
    <mergeCell ref="A135:A143"/>
    <mergeCell ref="C136:Q136"/>
    <mergeCell ref="C137:Q137"/>
    <mergeCell ref="C138:Q138"/>
    <mergeCell ref="C139:C143"/>
    <mergeCell ref="D139:D143"/>
    <mergeCell ref="C135:Q135"/>
    <mergeCell ref="D37:D40"/>
    <mergeCell ref="C37:C40"/>
    <mergeCell ref="A33:A40"/>
    <mergeCell ref="A126:A134"/>
    <mergeCell ref="C130:C134"/>
    <mergeCell ref="D130:D134"/>
    <mergeCell ref="A41:A49"/>
    <mergeCell ref="C119:Q119"/>
    <mergeCell ref="C120:Q120"/>
    <mergeCell ref="C100:D100"/>
    <mergeCell ref="A161:A169"/>
    <mergeCell ref="C161:Q161"/>
    <mergeCell ref="C162:Q162"/>
    <mergeCell ref="C163:Q163"/>
    <mergeCell ref="C164:Q164"/>
    <mergeCell ref="C165:C169"/>
    <mergeCell ref="D165:D169"/>
    <mergeCell ref="C241:D241"/>
    <mergeCell ref="C245:C249"/>
    <mergeCell ref="D245:D249"/>
    <mergeCell ref="C144:Q144"/>
    <mergeCell ref="C145:Q145"/>
    <mergeCell ref="C146:Q146"/>
    <mergeCell ref="C147:Q147"/>
    <mergeCell ref="C148:C152"/>
    <mergeCell ref="D148:D152"/>
    <mergeCell ref="C157:C160"/>
    <mergeCell ref="A250:B250"/>
    <mergeCell ref="C250:D250"/>
    <mergeCell ref="A233:A240"/>
    <mergeCell ref="C233:Q233"/>
    <mergeCell ref="C234:Q234"/>
    <mergeCell ref="C235:Q235"/>
    <mergeCell ref="C236:Q236"/>
    <mergeCell ref="C238:C240"/>
    <mergeCell ref="D238:D240"/>
    <mergeCell ref="H238:H240"/>
    <mergeCell ref="A223:A230"/>
    <mergeCell ref="C223:Q223"/>
    <mergeCell ref="C224:Q224"/>
    <mergeCell ref="C225:Q225"/>
    <mergeCell ref="C226:Q226"/>
    <mergeCell ref="C228:C230"/>
    <mergeCell ref="D228:D230"/>
    <mergeCell ref="A214:A221"/>
    <mergeCell ref="C214:Q214"/>
    <mergeCell ref="C215:Q215"/>
    <mergeCell ref="C216:Q216"/>
    <mergeCell ref="C217:Q217"/>
    <mergeCell ref="C219:C221"/>
    <mergeCell ref="D219:D221"/>
    <mergeCell ref="A204:A213"/>
    <mergeCell ref="C204:Q204"/>
    <mergeCell ref="C205:Q205"/>
    <mergeCell ref="C206:Q206"/>
    <mergeCell ref="C207:Q207"/>
    <mergeCell ref="C209:C213"/>
    <mergeCell ref="D209:D213"/>
    <mergeCell ref="A196:A203"/>
    <mergeCell ref="C196:Q196"/>
    <mergeCell ref="C197:Q197"/>
    <mergeCell ref="C198:Q198"/>
    <mergeCell ref="C199:Q199"/>
    <mergeCell ref="C201:C203"/>
    <mergeCell ref="D201:D203"/>
    <mergeCell ref="A186:A195"/>
    <mergeCell ref="C186:Q186"/>
    <mergeCell ref="C187:Q187"/>
    <mergeCell ref="C188:Q188"/>
    <mergeCell ref="C189:Q189"/>
    <mergeCell ref="C191:C195"/>
    <mergeCell ref="D191:D195"/>
    <mergeCell ref="A178:A185"/>
    <mergeCell ref="C178:Q178"/>
    <mergeCell ref="C179:Q179"/>
    <mergeCell ref="C180:Q180"/>
    <mergeCell ref="C181:Q181"/>
    <mergeCell ref="C182:C185"/>
    <mergeCell ref="D182:D185"/>
    <mergeCell ref="A170:A177"/>
    <mergeCell ref="C170:Q170"/>
    <mergeCell ref="C171:Q171"/>
    <mergeCell ref="C172:Q172"/>
    <mergeCell ref="C173:Q173"/>
    <mergeCell ref="C174:C177"/>
    <mergeCell ref="D174:D177"/>
    <mergeCell ref="A109:A117"/>
    <mergeCell ref="C109:Q109"/>
    <mergeCell ref="A101:A108"/>
    <mergeCell ref="C118:Q118"/>
    <mergeCell ref="D113:D117"/>
    <mergeCell ref="A118:A125"/>
    <mergeCell ref="C104:Q104"/>
    <mergeCell ref="C121:Q121"/>
    <mergeCell ref="C105:C108"/>
    <mergeCell ref="C101:Q101"/>
    <mergeCell ref="C102:Q102"/>
    <mergeCell ref="C103:Q103"/>
    <mergeCell ref="C110:Q110"/>
    <mergeCell ref="C111:Q111"/>
    <mergeCell ref="C112:Q112"/>
    <mergeCell ref="C113:C117"/>
    <mergeCell ref="D105:D108"/>
    <mergeCell ref="A92:A99"/>
    <mergeCell ref="C92:Q92"/>
    <mergeCell ref="C93:Q93"/>
    <mergeCell ref="C94:Q94"/>
    <mergeCell ref="C95:Q95"/>
    <mergeCell ref="C97:C99"/>
    <mergeCell ref="D97:D99"/>
    <mergeCell ref="A84:A91"/>
    <mergeCell ref="C84:Q84"/>
    <mergeCell ref="C85:Q85"/>
    <mergeCell ref="C86:Q86"/>
    <mergeCell ref="C87:Q87"/>
    <mergeCell ref="C89:C91"/>
    <mergeCell ref="D89:D91"/>
    <mergeCell ref="A75:A83"/>
    <mergeCell ref="C75:Q75"/>
    <mergeCell ref="C76:Q76"/>
    <mergeCell ref="C77:Q77"/>
    <mergeCell ref="C78:Q78"/>
    <mergeCell ref="C80:C83"/>
    <mergeCell ref="D80:D83"/>
    <mergeCell ref="A66:A74"/>
    <mergeCell ref="C66:Q66"/>
    <mergeCell ref="C67:Q67"/>
    <mergeCell ref="C68:Q68"/>
    <mergeCell ref="C69:Q69"/>
    <mergeCell ref="C71:C74"/>
    <mergeCell ref="D71:D74"/>
    <mergeCell ref="O56:O57"/>
    <mergeCell ref="P56:P57"/>
    <mergeCell ref="Q56:Q57"/>
    <mergeCell ref="A58:A65"/>
    <mergeCell ref="C58:Q58"/>
    <mergeCell ref="C59:Q59"/>
    <mergeCell ref="C60:Q60"/>
    <mergeCell ref="C61:Q61"/>
    <mergeCell ref="C63:C65"/>
    <mergeCell ref="D63:D65"/>
    <mergeCell ref="K56:K57"/>
    <mergeCell ref="L56:L57"/>
    <mergeCell ref="M56:M57"/>
    <mergeCell ref="N56:N57"/>
    <mergeCell ref="A50:A57"/>
    <mergeCell ref="C50:Q50"/>
    <mergeCell ref="C51:Q51"/>
    <mergeCell ref="C52:Q52"/>
    <mergeCell ref="C53:Q53"/>
    <mergeCell ref="C54:C57"/>
    <mergeCell ref="D54:D57"/>
    <mergeCell ref="H56:H57"/>
    <mergeCell ref="I56:I57"/>
    <mergeCell ref="J56:J57"/>
    <mergeCell ref="C45:C49"/>
    <mergeCell ref="D45:D49"/>
    <mergeCell ref="C41:Q41"/>
    <mergeCell ref="C42:Q42"/>
    <mergeCell ref="C43:Q43"/>
    <mergeCell ref="C44:Q44"/>
    <mergeCell ref="C36:Q36"/>
    <mergeCell ref="J30:J32"/>
    <mergeCell ref="Q30:Q32"/>
    <mergeCell ref="C33:Q33"/>
    <mergeCell ref="C34:Q34"/>
    <mergeCell ref="C35:Q35"/>
    <mergeCell ref="K30:K32"/>
    <mergeCell ref="L30:L32"/>
    <mergeCell ref="M30:M32"/>
    <mergeCell ref="I30:I32"/>
    <mergeCell ref="A24:A32"/>
    <mergeCell ref="N30:N32"/>
    <mergeCell ref="P30:P32"/>
    <mergeCell ref="C25:Q25"/>
    <mergeCell ref="C26:Q26"/>
    <mergeCell ref="C27:Q27"/>
    <mergeCell ref="C28:C32"/>
    <mergeCell ref="D28:D32"/>
    <mergeCell ref="H30:H32"/>
    <mergeCell ref="C24:Q24"/>
    <mergeCell ref="Q20:Q23"/>
    <mergeCell ref="J20:J23"/>
    <mergeCell ref="K20:K23"/>
    <mergeCell ref="L20:L23"/>
    <mergeCell ref="M20:M23"/>
    <mergeCell ref="N20:N23"/>
    <mergeCell ref="O20:O23"/>
    <mergeCell ref="P20:P23"/>
    <mergeCell ref="O30:O32"/>
    <mergeCell ref="C14:D14"/>
    <mergeCell ref="A15:A23"/>
    <mergeCell ref="C15:Q15"/>
    <mergeCell ref="C16:Q16"/>
    <mergeCell ref="C17:Q17"/>
    <mergeCell ref="C18:Q18"/>
    <mergeCell ref="C19:C23"/>
    <mergeCell ref="D19:D23"/>
    <mergeCell ref="H20:H23"/>
    <mergeCell ref="I20:I23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D157:D160"/>
    <mergeCell ref="C122:C125"/>
    <mergeCell ref="D122:D125"/>
    <mergeCell ref="C153:Q153"/>
    <mergeCell ref="C154:Q154"/>
    <mergeCell ref="C155:Q155"/>
    <mergeCell ref="C156:Q156"/>
    <mergeCell ref="C127:Q127"/>
    <mergeCell ref="C128:Q128"/>
    <mergeCell ref="C126:Q126"/>
  </mergeCells>
  <printOptions horizontalCentered="1"/>
  <pageMargins left="0.29" right="0.3" top="0.61" bottom="0.52" header="0.5118110236220472" footer="0.25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2013-12-27T14:52:30Z</cp:lastPrinted>
  <dcterms:created xsi:type="dcterms:W3CDTF">1998-12-09T13:02:10Z</dcterms:created>
  <dcterms:modified xsi:type="dcterms:W3CDTF">2013-12-27T14:52:48Z</dcterms:modified>
  <cp:category/>
  <cp:version/>
  <cp:contentType/>
  <cp:contentStatus/>
</cp:coreProperties>
</file>