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76" activeTab="1"/>
  </bookViews>
  <sheets>
    <sheet name="załącznik Nr 2" sheetId="1" r:id="rId1"/>
    <sheet name="załącznik Nr 3" sheetId="2" r:id="rId2"/>
  </sheets>
  <definedNames>
    <definedName name="_xlnm.Print_Titles" localSheetId="1">'załącznik Nr 3'!$10:$10</definedName>
  </definedNames>
  <calcPr fullCalcOnLoad="1"/>
</workbook>
</file>

<file path=xl/sharedStrings.xml><?xml version="1.0" encoding="utf-8"?>
<sst xmlns="http://schemas.openxmlformats.org/spreadsheetml/2006/main" count="307" uniqueCount="178">
  <si>
    <t>4.</t>
  </si>
  <si>
    <t>Dział</t>
  </si>
  <si>
    <t>Rozdział</t>
  </si>
  <si>
    <t>Treść</t>
  </si>
  <si>
    <t>Kwota</t>
  </si>
  <si>
    <t>Wydatki</t>
  </si>
  <si>
    <t>L.p.</t>
  </si>
  <si>
    <t>I.</t>
  </si>
  <si>
    <t>1.</t>
  </si>
  <si>
    <t>2.</t>
  </si>
  <si>
    <t>3.</t>
  </si>
  <si>
    <t>II.</t>
  </si>
  <si>
    <t>III.</t>
  </si>
  <si>
    <t>5.</t>
  </si>
  <si>
    <t>6.</t>
  </si>
  <si>
    <t>Klasyfikacja</t>
  </si>
  <si>
    <t>przychodów i rozchodów</t>
  </si>
  <si>
    <t>Planowane dochody</t>
  </si>
  <si>
    <t>Planowane wydatki</t>
  </si>
  <si>
    <t>Sprzedaż papierów wartościowych</t>
  </si>
  <si>
    <t>Kredyty zaciągane w bankach krajowych</t>
  </si>
  <si>
    <t>Nadwyżka budżetu z lat ubiegłych</t>
  </si>
  <si>
    <t>Wykup papierów wartościowych</t>
  </si>
  <si>
    <t>Spłata kredytu</t>
  </si>
  <si>
    <t>7.</t>
  </si>
  <si>
    <t>IV.</t>
  </si>
  <si>
    <t>Przychody ogółem:</t>
  </si>
  <si>
    <t>Spłaty pożyczek udzielonych</t>
  </si>
  <si>
    <t>Prywatyzacja majątku j.s.t.</t>
  </si>
  <si>
    <t>Rozchody ogółem:</t>
  </si>
  <si>
    <t>Pożyczki udzielone</t>
  </si>
  <si>
    <t>Lokaty w bankach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</si>
  <si>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</si>
  <si>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</si>
  <si>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</si>
  <si>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</si>
  <si>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</si>
  <si>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</si>
  <si>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</si>
  <si>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</si>
  <si>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</si>
  <si>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</si>
  <si>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§  931</t>
  </si>
  <si>
    <t>Inne rozliczenia ( wolne środki z tyt.rozl.kred.)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</si>
  <si>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</si>
  <si>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</si>
  <si>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</si>
  <si>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</si>
  <si>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</si>
  <si>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</si>
  <si>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</si>
  <si>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</si>
  <si>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</si>
  <si>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</si>
  <si>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</si>
  <si>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§ 991</t>
  </si>
  <si>
    <t>Z dochodów przeznacza się na spłatę kredytów i pożyczek (IV)</t>
  </si>
  <si>
    <t>Paragraf</t>
  </si>
  <si>
    <t>Plan na rok 2005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</si>
  <si>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</si>
  <si>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</si>
  <si>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</si>
  <si>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</si>
  <si>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</si>
  <si>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</si>
  <si>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</si>
  <si>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</si>
  <si>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</si>
  <si>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</si>
  <si>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</si>
  <si>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</si>
  <si>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</si>
  <si>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</si>
  <si>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</si>
  <si>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</si>
  <si>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</si>
  <si>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</si>
  <si>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</si>
  <si>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</si>
  <si>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</si>
  <si>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</si>
  <si>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</si>
  <si>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</si>
  <si>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</si>
  <si>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</si>
  <si>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</si>
  <si>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</si>
  <si>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</si>
  <si>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</si>
  <si>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</si>
  <si>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>851</t>
  </si>
  <si>
    <t>OCHRONA ZDROWIA</t>
  </si>
  <si>
    <t>85156</t>
  </si>
  <si>
    <t>Składki na ubezpieczenie zdrowotne oraz świadczenia dla osób nie objętych obowiązkiem ubezpieczenia zdrowotnego</t>
  </si>
  <si>
    <t>85203</t>
  </si>
  <si>
    <t>Ośrodki wsparcia</t>
  </si>
  <si>
    <t>85212</t>
  </si>
  <si>
    <t>Świadczenia rodzinne oraz składki na ubezpieczenia emerytalne i rentowe z ubezpieczenia społecznego</t>
  </si>
  <si>
    <t>853</t>
  </si>
  <si>
    <t>Źródła sfinansowania deficytu lub rozdysponowanie                                                           nadwyżki budżetowej w 2005 r.</t>
  </si>
  <si>
    <t xml:space="preserve">                     Załącznik Nr 3</t>
  </si>
  <si>
    <t xml:space="preserve">  Dochody i wydatki związane z realizacją zadań z zakresu administracji rządowej </t>
  </si>
  <si>
    <t xml:space="preserve">          zleconych powiatowi i innych zadań zleconych ustawami w 2005 roku</t>
  </si>
  <si>
    <t>Dochody przyznane z tyt. dotacji na realizację zadań z zakresu adm. rząd</t>
  </si>
  <si>
    <t>Dochody do przekazania do budżetu państwa lub budżetu j.s.t.</t>
  </si>
  <si>
    <t>Składki na ubezpieczenia społeczne</t>
  </si>
  <si>
    <t>Składki na Fundusz Pracy</t>
  </si>
  <si>
    <t>Wynagrodzenia bezosobowe</t>
  </si>
  <si>
    <t>Zakup usług pozostałych</t>
  </si>
  <si>
    <t>4300</t>
  </si>
  <si>
    <t>4430</t>
  </si>
  <si>
    <t>Różne opłaty i składki</t>
  </si>
  <si>
    <t>2350</t>
  </si>
  <si>
    <t>Dochody budżetu państwa związane z realizacja zadań zlecanych jednostkom samorządu terytorialnego</t>
  </si>
  <si>
    <t>Dotacje celowe przekazane z budżetu państwa na inwestycje i zakupy inwestycyjne z zakresu administracji rządowej oraz inne zadania zlecone ustawami realizowane przez powiat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</si>
  <si>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</si>
  <si>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</si>
  <si>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</si>
  <si>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</si>
  <si>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</si>
  <si>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wynagrodzenia roczne</t>
  </si>
  <si>
    <t>4110</t>
  </si>
  <si>
    <t>Składki na ubezpieczenie społeczne</t>
  </si>
  <si>
    <t>4120</t>
  </si>
  <si>
    <t>4210</t>
  </si>
  <si>
    <t>Zakup materiałów i wyposażenia</t>
  </si>
  <si>
    <t>4260</t>
  </si>
  <si>
    <t>Zakup energii</t>
  </si>
  <si>
    <t>4270</t>
  </si>
  <si>
    <t>Zakup usług remontowych</t>
  </si>
  <si>
    <t>4410</t>
  </si>
  <si>
    <t>Podróże służbowe krajowe</t>
  </si>
  <si>
    <t>Rózne opłaty i składki</t>
  </si>
  <si>
    <t>4440</t>
  </si>
  <si>
    <t>Odpisy na zakładowy fundusz świadczeń socjalnych</t>
  </si>
  <si>
    <t>6060</t>
  </si>
  <si>
    <t>Wydatki na zakupy inwestycyjne jednostek budżetowych</t>
  </si>
  <si>
    <t>3030</t>
  </si>
  <si>
    <t>Różne wydatki na rzecz osób fizycznych</t>
  </si>
  <si>
    <t>3020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</si>
  <si>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</si>
  <si>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</si>
  <si>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</si>
  <si>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</si>
  <si>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</si>
  <si>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</si>
  <si>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4180</t>
  </si>
  <si>
    <t>4220</t>
  </si>
  <si>
    <t>Zakup środków żywności</t>
  </si>
  <si>
    <t>4500</t>
  </si>
  <si>
    <t>Pozostałe podatki na rzecz budżetów jednostek samorządu terytorialnego</t>
  </si>
  <si>
    <t>4510</t>
  </si>
  <si>
    <t>Opłaty na rzecz budżetu państwa</t>
  </si>
  <si>
    <t>6050</t>
  </si>
  <si>
    <t>Wydatki inwestycyjne jednostek budżetowych</t>
  </si>
  <si>
    <t>4130</t>
  </si>
  <si>
    <t>Składki na ubezpieczenie zdrowotne</t>
  </si>
  <si>
    <t>OPIEKA SPOŁECZNA</t>
  </si>
  <si>
    <t xml:space="preserve">Wydatki osobowe nie zaliczone do wynagrodzeń </t>
  </si>
  <si>
    <t>3110</t>
  </si>
  <si>
    <t>Świadczenia społeczne</t>
  </si>
  <si>
    <t xml:space="preserve">              OGÓŁEM</t>
  </si>
  <si>
    <t>Równowazniki pienieżne i ekwiwalenty dla żołnierzy i funkcjonariuszy</t>
  </si>
  <si>
    <t>3070</t>
  </si>
  <si>
    <t>Wydatki osobowe niezaliczone do uposażeń wypłacane żołnierzom i funkcjonariuszom</t>
  </si>
  <si>
    <t>Wykonanie 2004 r.</t>
  </si>
  <si>
    <t>4590</t>
  </si>
  <si>
    <t>Kary i odszkodowania wypłacane na rzecz osób fizycznych</t>
  </si>
  <si>
    <t>4170</t>
  </si>
  <si>
    <t>85334</t>
  </si>
  <si>
    <t>Pozostałe zadania w zakresie polityki społecznej</t>
  </si>
  <si>
    <t>Pomoc dla repatriantów</t>
  </si>
  <si>
    <t>4420</t>
  </si>
  <si>
    <t>Podróże służbowe zagraniczne</t>
  </si>
  <si>
    <t xml:space="preserve">                                      z dnia 28 czerwca 2005 roku</t>
  </si>
  <si>
    <t>4280</t>
  </si>
  <si>
    <t>Zakup usług zdrowotnych</t>
  </si>
  <si>
    <t xml:space="preserve">                                      do Uchwały Zarządu Powiatu Nr         /          /2005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</si>
</sst>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</numFmts>
  <fonts count="1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b/>
      <sz val="8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0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29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0" fillId="0" borderId="30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49" fontId="4" fillId="2" borderId="31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9" fontId="4" fillId="2" borderId="33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right" vertical="center"/>
    </xf>
    <xf numFmtId="4" fontId="4" fillId="0" borderId="29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4" fillId="2" borderId="36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2" name="Line 1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" name="Line 1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" name="Line 1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5" name="Line 1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6" name="Line 1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7" name="Line 1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" name="Line 1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0" name="Line 2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1" name="Line 2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2" name="Line 2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3" name="Line 2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4" name="Line 2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142875</xdr:rowOff>
    </xdr:from>
    <xdr:to>
      <xdr:col>4</xdr:col>
      <xdr:colOff>0</xdr:colOff>
      <xdr:row>97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4029075" y="2818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6" name="Line 2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7" name="Line 2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8" name="Line 2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9" name="Line 2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0" name="Line 3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31" name="Line 31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32" name="Line 32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33" name="Line 33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4" name="Line 3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5" name="Line 3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6" name="Line 3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7" name="Line 3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8" name="Line 3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9" name="Line 3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0" name="Line 4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1" name="Line 4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2" name="Line 4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3" name="Line 4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4" name="Line 4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5" name="Line 4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6" name="Line 4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7" name="Line 4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8" name="Line 4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9" name="Line 4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0" name="Line 5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1" name="Line 5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2" name="Line 5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3" name="Line 5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4" name="Line 5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5" name="Line 5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6" name="Line 5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7" name="Line 5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8" name="Line 5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9" name="Line 5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0" name="Line 6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1" name="Line 6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2" name="Line 6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3" name="Line 6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4" name="Line 6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5" name="Line 6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6" name="Line 6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7" name="Line 6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8" name="Line 6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0" name="Line 7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1" name="Line 7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2" name="Line 7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3" name="Line 7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4" name="Line 7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5" name="Line 7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6" name="Line 7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7" name="Line 7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8" name="Line 7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9" name="Line 7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80" name="Line 8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81" name="Line 8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82" name="Line 8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83" name="Line 83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84" name="Line 84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85" name="Line 85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6" name="Line 8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7" name="Line 8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8" name="Line 8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9" name="Line 8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90" name="Line 9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91" name="Line 9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92" name="Line 9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93" name="Line 9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94" name="Line 9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95" name="Line 9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96" name="Line 9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97" name="Line 9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98" name="Line 9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99" name="Line 9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00" name="Line 10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01" name="Line 10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02" name="Line 10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03" name="Line 10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161925</xdr:rowOff>
    </xdr:from>
    <xdr:to>
      <xdr:col>4</xdr:col>
      <xdr:colOff>0</xdr:colOff>
      <xdr:row>17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40290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266700</xdr:rowOff>
    </xdr:from>
    <xdr:to>
      <xdr:col>4</xdr:col>
      <xdr:colOff>0</xdr:colOff>
      <xdr:row>18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40290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266700</xdr:rowOff>
    </xdr:from>
    <xdr:to>
      <xdr:col>4</xdr:col>
      <xdr:colOff>0</xdr:colOff>
      <xdr:row>18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40290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333375</xdr:rowOff>
    </xdr:from>
    <xdr:to>
      <xdr:col>4</xdr:col>
      <xdr:colOff>0</xdr:colOff>
      <xdr:row>19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40290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333375</xdr:rowOff>
    </xdr:from>
    <xdr:to>
      <xdr:col>4</xdr:col>
      <xdr:colOff>0</xdr:colOff>
      <xdr:row>19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40290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161925</xdr:rowOff>
    </xdr:from>
    <xdr:to>
      <xdr:col>4</xdr:col>
      <xdr:colOff>0</xdr:colOff>
      <xdr:row>24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02907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228600</xdr:rowOff>
    </xdr:from>
    <xdr:to>
      <xdr:col>4</xdr:col>
      <xdr:colOff>0</xdr:colOff>
      <xdr:row>25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40290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228600</xdr:rowOff>
    </xdr:from>
    <xdr:to>
      <xdr:col>4</xdr:col>
      <xdr:colOff>0</xdr:colOff>
      <xdr:row>25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40290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333375</xdr:rowOff>
    </xdr:from>
    <xdr:to>
      <xdr:col>4</xdr:col>
      <xdr:colOff>0</xdr:colOff>
      <xdr:row>29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40290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333375</xdr:rowOff>
    </xdr:from>
    <xdr:to>
      <xdr:col>4</xdr:col>
      <xdr:colOff>0</xdr:colOff>
      <xdr:row>29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40290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4029075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029075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161925</xdr:rowOff>
    </xdr:from>
    <xdr:to>
      <xdr:col>4</xdr:col>
      <xdr:colOff>0</xdr:colOff>
      <xdr:row>47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4029075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40290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40290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5" name="Line 125"/>
        <xdr:cNvSpPr>
          <a:spLocks/>
        </xdr:cNvSpPr>
      </xdr:nvSpPr>
      <xdr:spPr>
        <a:xfrm>
          <a:off x="4029075" y="1475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6" name="Line 126"/>
        <xdr:cNvSpPr>
          <a:spLocks/>
        </xdr:cNvSpPr>
      </xdr:nvSpPr>
      <xdr:spPr>
        <a:xfrm>
          <a:off x="4029075" y="1475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4029075" y="168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4029075" y="168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228600</xdr:rowOff>
    </xdr:from>
    <xdr:to>
      <xdr:col>4</xdr:col>
      <xdr:colOff>0</xdr:colOff>
      <xdr:row>66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4029075" y="183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29075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131" name="Line 131"/>
        <xdr:cNvSpPr>
          <a:spLocks/>
        </xdr:cNvSpPr>
      </xdr:nvSpPr>
      <xdr:spPr>
        <a:xfrm>
          <a:off x="4029075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2" name="Line 132"/>
        <xdr:cNvSpPr>
          <a:spLocks/>
        </xdr:cNvSpPr>
      </xdr:nvSpPr>
      <xdr:spPr>
        <a:xfrm>
          <a:off x="4029075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133" name="Line 133"/>
        <xdr:cNvSpPr>
          <a:spLocks/>
        </xdr:cNvSpPr>
      </xdr:nvSpPr>
      <xdr:spPr>
        <a:xfrm>
          <a:off x="4029075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5" name="Line 13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6" name="Line 13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7" name="Line 13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9" name="Line 13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0" name="Line 14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1" name="Line 14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2" name="Line 14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3" name="Line 14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7" name="Line 14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8" name="Line 14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9" name="Line 14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50" name="Line 15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151" name="Line 15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152" name="Line 15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53" name="Line 15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55" name="Line 15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56" name="Line 15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58" name="Line 15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59" name="Line 15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61" name="Line 16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62" name="Line 16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63" name="Line 16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64" name="Line 16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65" name="Line 16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66" name="Line 16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67" name="Line 16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29075" y="2891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71" name="Line 171"/>
        <xdr:cNvSpPr>
          <a:spLocks/>
        </xdr:cNvSpPr>
      </xdr:nvSpPr>
      <xdr:spPr>
        <a:xfrm>
          <a:off x="4029075" y="2891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402907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402907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74" name="Line 17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75" name="Line 17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76" name="Line 17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79" name="Line 17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0" name="Line 18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2" name="Line 1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3" name="Line 18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4" name="Line 18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5" name="Line 18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7" name="Line 18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8" name="Line 18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89" name="Line 18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0" name="Line 19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2" name="Line 19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95" name="Line 19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6" name="Line 19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7" name="Line 19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8" name="Line 19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9" name="Line 19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00" name="Line 20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01" name="Line 20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142875</xdr:rowOff>
    </xdr:from>
    <xdr:to>
      <xdr:col>4</xdr:col>
      <xdr:colOff>0</xdr:colOff>
      <xdr:row>97</xdr:row>
      <xdr:rowOff>142875</xdr:rowOff>
    </xdr:to>
    <xdr:sp>
      <xdr:nvSpPr>
        <xdr:cNvPr id="202" name="Line 202"/>
        <xdr:cNvSpPr>
          <a:spLocks/>
        </xdr:cNvSpPr>
      </xdr:nvSpPr>
      <xdr:spPr>
        <a:xfrm>
          <a:off x="4029075" y="2818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03" name="Line 20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04" name="Line 20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06" name="Line 20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07" name="Line 20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08" name="Line 208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09" name="Line 209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10" name="Line 210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17" name="Line 21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18" name="Line 21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19" name="Line 21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20" name="Line 22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21" name="Line 22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22" name="Line 22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23" name="Line 22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24" name="Line 22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25" name="Line 22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26" name="Line 22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27" name="Line 22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30" name="Line 23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31" name="Line 23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32" name="Line 23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33" name="Line 23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34" name="Line 23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35" name="Line 23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37" name="Line 23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38" name="Line 23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39" name="Line 23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40" name="Line 24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1" name="Line 24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2" name="Line 24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3" name="Line 24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5" name="Line 24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46" name="Line 24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47" name="Line 24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48" name="Line 24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50" name="Line 25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51" name="Line 25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52" name="Line 25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53" name="Line 25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254" name="Line 25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55" name="Line 25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56" name="Line 25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58" name="Line 25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259" name="Line 25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61" name="Line 261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262" name="Line 262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63" name="Line 26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64" name="Line 26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65" name="Line 26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66" name="Line 26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67" name="Line 26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68" name="Line 26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69" name="Line 26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70" name="Line 27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71" name="Line 27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72" name="Line 27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73" name="Line 27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74" name="Line 27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76" name="Line 27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77" name="Line 27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78" name="Line 27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79" name="Line 27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80" name="Line 28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81" name="Line 28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82" name="Line 28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83" name="Line 28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84" name="Line 28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85" name="Line 28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286" name="Line 28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161925</xdr:rowOff>
    </xdr:from>
    <xdr:to>
      <xdr:col>4</xdr:col>
      <xdr:colOff>0</xdr:colOff>
      <xdr:row>17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40290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266700</xdr:rowOff>
    </xdr:from>
    <xdr:to>
      <xdr:col>4</xdr:col>
      <xdr:colOff>0</xdr:colOff>
      <xdr:row>18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40290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266700</xdr:rowOff>
    </xdr:from>
    <xdr:to>
      <xdr:col>4</xdr:col>
      <xdr:colOff>0</xdr:colOff>
      <xdr:row>18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40290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333375</xdr:rowOff>
    </xdr:from>
    <xdr:to>
      <xdr:col>4</xdr:col>
      <xdr:colOff>0</xdr:colOff>
      <xdr:row>19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40290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333375</xdr:rowOff>
    </xdr:from>
    <xdr:to>
      <xdr:col>4</xdr:col>
      <xdr:colOff>0</xdr:colOff>
      <xdr:row>19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40290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161925</xdr:rowOff>
    </xdr:from>
    <xdr:to>
      <xdr:col>4</xdr:col>
      <xdr:colOff>0</xdr:colOff>
      <xdr:row>24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402907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228600</xdr:rowOff>
    </xdr:from>
    <xdr:to>
      <xdr:col>4</xdr:col>
      <xdr:colOff>0</xdr:colOff>
      <xdr:row>25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40290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228600</xdr:rowOff>
    </xdr:from>
    <xdr:to>
      <xdr:col>4</xdr:col>
      <xdr:colOff>0</xdr:colOff>
      <xdr:row>25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40290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333375</xdr:rowOff>
    </xdr:from>
    <xdr:to>
      <xdr:col>4</xdr:col>
      <xdr:colOff>0</xdr:colOff>
      <xdr:row>29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40290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333375</xdr:rowOff>
    </xdr:from>
    <xdr:to>
      <xdr:col>4</xdr:col>
      <xdr:colOff>0</xdr:colOff>
      <xdr:row>29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40290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4029075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4029075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161925</xdr:rowOff>
    </xdr:from>
    <xdr:to>
      <xdr:col>4</xdr:col>
      <xdr:colOff>0</xdr:colOff>
      <xdr:row>47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4029075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40290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40290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302" name="Line 302"/>
        <xdr:cNvSpPr>
          <a:spLocks/>
        </xdr:cNvSpPr>
      </xdr:nvSpPr>
      <xdr:spPr>
        <a:xfrm>
          <a:off x="4029075" y="1475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303" name="Line 303"/>
        <xdr:cNvSpPr>
          <a:spLocks/>
        </xdr:cNvSpPr>
      </xdr:nvSpPr>
      <xdr:spPr>
        <a:xfrm>
          <a:off x="4029075" y="1475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4029075" y="168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4029075" y="168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228600</xdr:rowOff>
    </xdr:from>
    <xdr:to>
      <xdr:col>4</xdr:col>
      <xdr:colOff>0</xdr:colOff>
      <xdr:row>66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4029075" y="183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307" name="Line 307"/>
        <xdr:cNvSpPr>
          <a:spLocks/>
        </xdr:cNvSpPr>
      </xdr:nvSpPr>
      <xdr:spPr>
        <a:xfrm>
          <a:off x="4029075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308" name="Line 308"/>
        <xdr:cNvSpPr>
          <a:spLocks/>
        </xdr:cNvSpPr>
      </xdr:nvSpPr>
      <xdr:spPr>
        <a:xfrm>
          <a:off x="4029075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09" name="Line 309"/>
        <xdr:cNvSpPr>
          <a:spLocks/>
        </xdr:cNvSpPr>
      </xdr:nvSpPr>
      <xdr:spPr>
        <a:xfrm>
          <a:off x="4029075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310" name="Line 310"/>
        <xdr:cNvSpPr>
          <a:spLocks/>
        </xdr:cNvSpPr>
      </xdr:nvSpPr>
      <xdr:spPr>
        <a:xfrm>
          <a:off x="4029075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11" name="Line 31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12" name="Line 31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13" name="Line 31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14" name="Line 31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15" name="Line 31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16" name="Line 31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17" name="Line 31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18" name="Line 31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19" name="Line 31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20" name="Line 32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21" name="Line 32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22" name="Line 32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23" name="Line 32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24" name="Line 32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25" name="Line 32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26" name="Line 32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27" name="Line 32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28" name="Line 32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29" name="Line 32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30" name="Line 33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31" name="Line 33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32" name="Line 33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33" name="Line 33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34" name="Line 33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35" name="Line 33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36" name="Line 33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37" name="Line 33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38" name="Line 33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39" name="Line 33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40" name="Line 34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41" name="Line 34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42" name="Line 34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43" name="Line 34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44" name="Line 34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347" name="Line 347"/>
        <xdr:cNvSpPr>
          <a:spLocks/>
        </xdr:cNvSpPr>
      </xdr:nvSpPr>
      <xdr:spPr>
        <a:xfrm>
          <a:off x="4029075" y="2891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348" name="Line 348"/>
        <xdr:cNvSpPr>
          <a:spLocks/>
        </xdr:cNvSpPr>
      </xdr:nvSpPr>
      <xdr:spPr>
        <a:xfrm>
          <a:off x="4029075" y="2891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402907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402907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51" name="Line 35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52" name="Line 35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53" name="Line 35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54" name="Line 35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6" name="Line 35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7" name="Line 35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8" name="Line 35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9" name="Line 35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0" name="Line 36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1" name="Line 36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2" name="Line 36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3" name="Line 36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4" name="Line 36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5" name="Line 36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66" name="Line 36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67" name="Line 36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68" name="Line 36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69" name="Line 36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70" name="Line 37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71" name="Line 37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72" name="Line 37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73" name="Line 37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74" name="Line 37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75" name="Line 37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76" name="Line 37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77" name="Line 37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378" name="Line 37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142875</xdr:rowOff>
    </xdr:from>
    <xdr:to>
      <xdr:col>4</xdr:col>
      <xdr:colOff>0</xdr:colOff>
      <xdr:row>97</xdr:row>
      <xdr:rowOff>142875</xdr:rowOff>
    </xdr:to>
    <xdr:sp>
      <xdr:nvSpPr>
        <xdr:cNvPr id="379" name="Line 379"/>
        <xdr:cNvSpPr>
          <a:spLocks/>
        </xdr:cNvSpPr>
      </xdr:nvSpPr>
      <xdr:spPr>
        <a:xfrm>
          <a:off x="4029075" y="2818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80" name="Line 38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81" name="Line 38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82" name="Line 38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83" name="Line 38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384" name="Line 38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385" name="Line 385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386" name="Line 386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387" name="Line 387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88" name="Line 38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89" name="Line 38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90" name="Line 39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91" name="Line 39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92" name="Line 39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93" name="Line 39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94" name="Line 39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95" name="Line 39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96" name="Line 39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97" name="Line 39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98" name="Line 39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399" name="Line 39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01" name="Line 40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02" name="Line 40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03" name="Line 40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04" name="Line 40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05" name="Line 40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06" name="Line 40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07" name="Line 40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08" name="Line 40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09" name="Line 40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10" name="Line 41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11" name="Line 41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12" name="Line 41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13" name="Line 41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14" name="Line 41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15" name="Line 41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16" name="Line 41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17" name="Line 41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8" name="Line 4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9" name="Line 41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0" name="Line 4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1" name="Line 4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2" name="Line 42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3" name="Line 42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24" name="Line 42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25" name="Line 42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26" name="Line 42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27" name="Line 42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28" name="Line 42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29" name="Line 42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30" name="Line 43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31" name="Line 43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432" name="Line 43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433" name="Line 43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434" name="Line 43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435" name="Line 43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436" name="Line 43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437" name="Line 437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438" name="Line 438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439" name="Line 439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40" name="Line 44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41" name="Line 44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42" name="Line 44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43" name="Line 44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44" name="Line 44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45" name="Line 44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46" name="Line 44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47" name="Line 44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48" name="Line 44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49" name="Line 44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50" name="Line 45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51" name="Line 45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52" name="Line 45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53" name="Line 45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54" name="Line 45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55" name="Line 45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56" name="Line 45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57" name="Line 45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58" name="Line 45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59" name="Line 45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60" name="Line 46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61" name="Line 46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62" name="Line 46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463" name="Line 46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7014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7014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125</xdr:row>
      <xdr:rowOff>0</xdr:rowOff>
    </xdr:from>
    <xdr:to>
      <xdr:col>1</xdr:col>
      <xdr:colOff>457200</xdr:colOff>
      <xdr:row>125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7014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161925</xdr:rowOff>
    </xdr:from>
    <xdr:to>
      <xdr:col>4</xdr:col>
      <xdr:colOff>0</xdr:colOff>
      <xdr:row>17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40290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266700</xdr:rowOff>
    </xdr:from>
    <xdr:to>
      <xdr:col>4</xdr:col>
      <xdr:colOff>0</xdr:colOff>
      <xdr:row>18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40290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266700</xdr:rowOff>
    </xdr:from>
    <xdr:to>
      <xdr:col>4</xdr:col>
      <xdr:colOff>0</xdr:colOff>
      <xdr:row>18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40290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333375</xdr:rowOff>
    </xdr:from>
    <xdr:to>
      <xdr:col>4</xdr:col>
      <xdr:colOff>0</xdr:colOff>
      <xdr:row>19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40290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333375</xdr:rowOff>
    </xdr:from>
    <xdr:to>
      <xdr:col>4</xdr:col>
      <xdr:colOff>0</xdr:colOff>
      <xdr:row>19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40290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161925</xdr:rowOff>
    </xdr:from>
    <xdr:to>
      <xdr:col>4</xdr:col>
      <xdr:colOff>0</xdr:colOff>
      <xdr:row>24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402907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228600</xdr:rowOff>
    </xdr:from>
    <xdr:to>
      <xdr:col>4</xdr:col>
      <xdr:colOff>0</xdr:colOff>
      <xdr:row>25</xdr:row>
      <xdr:rowOff>228600</xdr:rowOff>
    </xdr:to>
    <xdr:sp>
      <xdr:nvSpPr>
        <xdr:cNvPr id="473" name="Line 473"/>
        <xdr:cNvSpPr>
          <a:spLocks/>
        </xdr:cNvSpPr>
      </xdr:nvSpPr>
      <xdr:spPr>
        <a:xfrm>
          <a:off x="40290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228600</xdr:rowOff>
    </xdr:from>
    <xdr:to>
      <xdr:col>4</xdr:col>
      <xdr:colOff>0</xdr:colOff>
      <xdr:row>25</xdr:row>
      <xdr:rowOff>228600</xdr:rowOff>
    </xdr:to>
    <xdr:sp>
      <xdr:nvSpPr>
        <xdr:cNvPr id="474" name="Line 474"/>
        <xdr:cNvSpPr>
          <a:spLocks/>
        </xdr:cNvSpPr>
      </xdr:nvSpPr>
      <xdr:spPr>
        <a:xfrm>
          <a:off x="40290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333375</xdr:rowOff>
    </xdr:from>
    <xdr:to>
      <xdr:col>4</xdr:col>
      <xdr:colOff>0</xdr:colOff>
      <xdr:row>29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40290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333375</xdr:rowOff>
    </xdr:from>
    <xdr:to>
      <xdr:col>4</xdr:col>
      <xdr:colOff>0</xdr:colOff>
      <xdr:row>29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40290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4029075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4029075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161925</xdr:rowOff>
    </xdr:from>
    <xdr:to>
      <xdr:col>4</xdr:col>
      <xdr:colOff>0</xdr:colOff>
      <xdr:row>47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4029075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40290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40290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029075" y="1475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029075" y="1475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4029075" y="168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4029075" y="168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228600</xdr:rowOff>
    </xdr:from>
    <xdr:to>
      <xdr:col>4</xdr:col>
      <xdr:colOff>0</xdr:colOff>
      <xdr:row>66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4029075" y="183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487" name="Line 487"/>
        <xdr:cNvSpPr>
          <a:spLocks/>
        </xdr:cNvSpPr>
      </xdr:nvSpPr>
      <xdr:spPr>
        <a:xfrm>
          <a:off x="4029075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488" name="Line 488"/>
        <xdr:cNvSpPr>
          <a:spLocks/>
        </xdr:cNvSpPr>
      </xdr:nvSpPr>
      <xdr:spPr>
        <a:xfrm>
          <a:off x="4029075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89" name="Line 489"/>
        <xdr:cNvSpPr>
          <a:spLocks/>
        </xdr:cNvSpPr>
      </xdr:nvSpPr>
      <xdr:spPr>
        <a:xfrm>
          <a:off x="4029075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490" name="Line 490"/>
        <xdr:cNvSpPr>
          <a:spLocks/>
        </xdr:cNvSpPr>
      </xdr:nvSpPr>
      <xdr:spPr>
        <a:xfrm>
          <a:off x="4029075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91" name="Line 49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92" name="Line 49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93" name="Line 49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94" name="Line 49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95" name="Line 49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96" name="Line 49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97" name="Line 49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98" name="Line 49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499" name="Line 49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00" name="Line 50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01" name="Line 50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02" name="Line 50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03" name="Line 50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04" name="Line 50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05" name="Line 50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06" name="Line 50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07" name="Line 50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508" name="Line 50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509" name="Line 50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10" name="Line 51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11" name="Line 51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12" name="Line 51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13" name="Line 51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14" name="Line 51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15" name="Line 51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16" name="Line 51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17" name="Line 51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18" name="Line 51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19" name="Line 51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20" name="Line 52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21" name="Line 52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22" name="Line 52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23" name="Line 52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24" name="Line 52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7014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528" name="Line 528"/>
        <xdr:cNvSpPr>
          <a:spLocks/>
        </xdr:cNvSpPr>
      </xdr:nvSpPr>
      <xdr:spPr>
        <a:xfrm>
          <a:off x="4029075" y="2891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529" name="Line 529"/>
        <xdr:cNvSpPr>
          <a:spLocks/>
        </xdr:cNvSpPr>
      </xdr:nvSpPr>
      <xdr:spPr>
        <a:xfrm>
          <a:off x="4029075" y="2891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402907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402907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32" name="Line 53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33" name="Line 53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34" name="Line 53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35" name="Line 53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7" name="Line 53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8" name="Line 53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39" name="Line 53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0" name="Line 54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1" name="Line 54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2" name="Line 54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3" name="Line 54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4" name="Line 54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5" name="Line 54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46" name="Line 54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47" name="Line 54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48" name="Line 54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49" name="Line 54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50" name="Line 55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51" name="Line 55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52" name="Line 55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53" name="Line 55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54" name="Line 55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55" name="Line 55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56" name="Line 55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57" name="Line 55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58" name="Line 55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559" name="Line 55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142875</xdr:rowOff>
    </xdr:from>
    <xdr:to>
      <xdr:col>4</xdr:col>
      <xdr:colOff>0</xdr:colOff>
      <xdr:row>97</xdr:row>
      <xdr:rowOff>142875</xdr:rowOff>
    </xdr:to>
    <xdr:sp>
      <xdr:nvSpPr>
        <xdr:cNvPr id="560" name="Line 560"/>
        <xdr:cNvSpPr>
          <a:spLocks/>
        </xdr:cNvSpPr>
      </xdr:nvSpPr>
      <xdr:spPr>
        <a:xfrm>
          <a:off x="4029075" y="2818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561" name="Line 561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562" name="Line 56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563" name="Line 56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564" name="Line 56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565" name="Line 56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566" name="Line 566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567" name="Line 567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568" name="Line 568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69" name="Line 56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70" name="Line 57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71" name="Line 57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72" name="Line 57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73" name="Line 57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74" name="Line 57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75" name="Line 57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76" name="Line 57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77" name="Line 57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78" name="Line 57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79" name="Line 57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80" name="Line 58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81" name="Line 58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82" name="Line 58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83" name="Line 58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84" name="Line 58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85" name="Line 58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86" name="Line 58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87" name="Line 58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88" name="Line 58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89" name="Line 58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90" name="Line 59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91" name="Line 59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92" name="Line 59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93" name="Line 59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94" name="Line 59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95" name="Line 59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96" name="Line 59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97" name="Line 59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598" name="Line 59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599" name="Line 59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0" name="Line 60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1" name="Line 60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2" name="Line 60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3" name="Line 60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604" name="Line 60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05" name="Line 60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06" name="Line 60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07" name="Line 60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08" name="Line 60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09" name="Line 60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10" name="Line 61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11" name="Line 61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12" name="Line 61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613" name="Line 61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614" name="Line 61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615" name="Line 61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616" name="Line 61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617" name="Line 61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618" name="Line 618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619" name="Line 619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620" name="Line 620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21" name="Line 62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22" name="Line 62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23" name="Line 62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24" name="Line 62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25" name="Line 62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26" name="Line 62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27" name="Line 62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28" name="Line 62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29" name="Line 62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30" name="Line 63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31" name="Line 63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32" name="Line 63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33" name="Line 63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34" name="Line 63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35" name="Line 63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36" name="Line 63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37" name="Line 63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38" name="Line 63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39" name="Line 63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40" name="Line 64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41" name="Line 64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42" name="Line 64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43" name="Line 64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44" name="Line 64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7014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7014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125</xdr:row>
      <xdr:rowOff>0</xdr:rowOff>
    </xdr:from>
    <xdr:to>
      <xdr:col>1</xdr:col>
      <xdr:colOff>457200</xdr:colOff>
      <xdr:row>125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7014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161925</xdr:rowOff>
    </xdr:from>
    <xdr:to>
      <xdr:col>4</xdr:col>
      <xdr:colOff>0</xdr:colOff>
      <xdr:row>17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40290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266700</xdr:rowOff>
    </xdr:from>
    <xdr:to>
      <xdr:col>4</xdr:col>
      <xdr:colOff>0</xdr:colOff>
      <xdr:row>18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40290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266700</xdr:rowOff>
    </xdr:from>
    <xdr:to>
      <xdr:col>4</xdr:col>
      <xdr:colOff>0</xdr:colOff>
      <xdr:row>18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40290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333375</xdr:rowOff>
    </xdr:from>
    <xdr:to>
      <xdr:col>4</xdr:col>
      <xdr:colOff>0</xdr:colOff>
      <xdr:row>19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40290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333375</xdr:rowOff>
    </xdr:from>
    <xdr:to>
      <xdr:col>4</xdr:col>
      <xdr:colOff>0</xdr:colOff>
      <xdr:row>19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40290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161925</xdr:rowOff>
    </xdr:from>
    <xdr:to>
      <xdr:col>4</xdr:col>
      <xdr:colOff>0</xdr:colOff>
      <xdr:row>24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402907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228600</xdr:rowOff>
    </xdr:from>
    <xdr:to>
      <xdr:col>4</xdr:col>
      <xdr:colOff>0</xdr:colOff>
      <xdr:row>25</xdr:row>
      <xdr:rowOff>228600</xdr:rowOff>
    </xdr:to>
    <xdr:sp>
      <xdr:nvSpPr>
        <xdr:cNvPr id="654" name="Line 654"/>
        <xdr:cNvSpPr>
          <a:spLocks/>
        </xdr:cNvSpPr>
      </xdr:nvSpPr>
      <xdr:spPr>
        <a:xfrm>
          <a:off x="40290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228600</xdr:rowOff>
    </xdr:from>
    <xdr:to>
      <xdr:col>4</xdr:col>
      <xdr:colOff>0</xdr:colOff>
      <xdr:row>25</xdr:row>
      <xdr:rowOff>228600</xdr:rowOff>
    </xdr:to>
    <xdr:sp>
      <xdr:nvSpPr>
        <xdr:cNvPr id="655" name="Line 655"/>
        <xdr:cNvSpPr>
          <a:spLocks/>
        </xdr:cNvSpPr>
      </xdr:nvSpPr>
      <xdr:spPr>
        <a:xfrm>
          <a:off x="40290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333375</xdr:rowOff>
    </xdr:from>
    <xdr:to>
      <xdr:col>4</xdr:col>
      <xdr:colOff>0</xdr:colOff>
      <xdr:row>29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40290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333375</xdr:rowOff>
    </xdr:from>
    <xdr:to>
      <xdr:col>4</xdr:col>
      <xdr:colOff>0</xdr:colOff>
      <xdr:row>29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40290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4029075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4029075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161925</xdr:rowOff>
    </xdr:from>
    <xdr:to>
      <xdr:col>4</xdr:col>
      <xdr:colOff>0</xdr:colOff>
      <xdr:row>47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4029075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40290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40290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663" name="Line 663"/>
        <xdr:cNvSpPr>
          <a:spLocks/>
        </xdr:cNvSpPr>
      </xdr:nvSpPr>
      <xdr:spPr>
        <a:xfrm>
          <a:off x="4029075" y="1475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664" name="Line 664"/>
        <xdr:cNvSpPr>
          <a:spLocks/>
        </xdr:cNvSpPr>
      </xdr:nvSpPr>
      <xdr:spPr>
        <a:xfrm>
          <a:off x="4029075" y="1475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4029075" y="168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4029075" y="168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228600</xdr:rowOff>
    </xdr:from>
    <xdr:to>
      <xdr:col>4</xdr:col>
      <xdr:colOff>0</xdr:colOff>
      <xdr:row>66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4029075" y="183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668" name="Line 668"/>
        <xdr:cNvSpPr>
          <a:spLocks/>
        </xdr:cNvSpPr>
      </xdr:nvSpPr>
      <xdr:spPr>
        <a:xfrm>
          <a:off x="4029075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669" name="Line 669"/>
        <xdr:cNvSpPr>
          <a:spLocks/>
        </xdr:cNvSpPr>
      </xdr:nvSpPr>
      <xdr:spPr>
        <a:xfrm>
          <a:off x="4029075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70" name="Line 670"/>
        <xdr:cNvSpPr>
          <a:spLocks/>
        </xdr:cNvSpPr>
      </xdr:nvSpPr>
      <xdr:spPr>
        <a:xfrm>
          <a:off x="4029075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671" name="Line 671"/>
        <xdr:cNvSpPr>
          <a:spLocks/>
        </xdr:cNvSpPr>
      </xdr:nvSpPr>
      <xdr:spPr>
        <a:xfrm>
          <a:off x="4029075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72" name="Line 67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73" name="Line 67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74" name="Line 67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75" name="Line 67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76" name="Line 67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77" name="Line 67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78" name="Line 67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79" name="Line 67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80" name="Line 68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81" name="Line 68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82" name="Line 68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83" name="Line 68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84" name="Line 68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85" name="Line 68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86" name="Line 68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87" name="Line 68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688" name="Line 68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689" name="Line 689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690" name="Line 690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91" name="Line 69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92" name="Line 69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93" name="Line 69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94" name="Line 69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95" name="Line 69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96" name="Line 69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97" name="Line 69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98" name="Line 69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699" name="Line 69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00" name="Line 70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01" name="Line 70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02" name="Line 70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03" name="Line 70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04" name="Line 70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05" name="Line 70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125</xdr:row>
      <xdr:rowOff>0</xdr:rowOff>
    </xdr:from>
    <xdr:to>
      <xdr:col>1</xdr:col>
      <xdr:colOff>466725</xdr:colOff>
      <xdr:row>125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7014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09" name="Line 709"/>
        <xdr:cNvSpPr>
          <a:spLocks/>
        </xdr:cNvSpPr>
      </xdr:nvSpPr>
      <xdr:spPr>
        <a:xfrm>
          <a:off x="4029075" y="2891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710" name="Line 710"/>
        <xdr:cNvSpPr>
          <a:spLocks/>
        </xdr:cNvSpPr>
      </xdr:nvSpPr>
      <xdr:spPr>
        <a:xfrm>
          <a:off x="4029075" y="2891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402907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402907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13" name="Line 71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14" name="Line 71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15" name="Line 71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16" name="Line 71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402907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18" name="Line 718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19" name="Line 719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0" name="Line 72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1" name="Line 72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2" name="Line 72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3" name="Line 72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4" name="Line 72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5" name="Line 72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6" name="Line 726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27" name="Line 727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28" name="Line 72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29" name="Line 72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30" name="Line 73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31" name="Line 73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32" name="Line 73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33" name="Line 73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34" name="Line 73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35" name="Line 73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36" name="Line 73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37" name="Line 73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38" name="Line 73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39" name="Line 73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40" name="Line 74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142875</xdr:rowOff>
    </xdr:from>
    <xdr:to>
      <xdr:col>4</xdr:col>
      <xdr:colOff>0</xdr:colOff>
      <xdr:row>97</xdr:row>
      <xdr:rowOff>142875</xdr:rowOff>
    </xdr:to>
    <xdr:sp>
      <xdr:nvSpPr>
        <xdr:cNvPr id="741" name="Line 741"/>
        <xdr:cNvSpPr>
          <a:spLocks/>
        </xdr:cNvSpPr>
      </xdr:nvSpPr>
      <xdr:spPr>
        <a:xfrm>
          <a:off x="4029075" y="2818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42" name="Line 742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43" name="Line 743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44" name="Line 74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45" name="Line 74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46" name="Line 74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747" name="Line 747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748" name="Line 748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749" name="Line 749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50" name="Line 75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51" name="Line 75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52" name="Line 75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53" name="Line 75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54" name="Line 75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55" name="Line 75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56" name="Line 75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57" name="Line 75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58" name="Line 75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59" name="Line 75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60" name="Line 76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61" name="Line 76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62" name="Line 76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63" name="Line 76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64" name="Line 76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65" name="Line 76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66" name="Line 76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67" name="Line 76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68" name="Line 76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69" name="Line 76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70" name="Line 77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71" name="Line 77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72" name="Line 77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73" name="Line 77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74" name="Line 77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75" name="Line 77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76" name="Line 77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77" name="Line 77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78" name="Line 77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779" name="Line 77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0" name="Line 780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1" name="Line 781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2" name="Line 782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3" name="Line 783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4" name="Line 784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785" name="Line 785"/>
        <xdr:cNvSpPr>
          <a:spLocks/>
        </xdr:cNvSpPr>
      </xdr:nvSpPr>
      <xdr:spPr>
        <a:xfrm>
          <a:off x="40290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86" name="Line 78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87" name="Line 78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88" name="Line 78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89" name="Line 78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90" name="Line 79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91" name="Line 79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92" name="Line 79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793" name="Line 79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94" name="Line 794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95" name="Line 795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96" name="Line 796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97" name="Line 79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798" name="Line 79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799" name="Line 799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800" name="Line 800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4</xdr:col>
      <xdr:colOff>0</xdr:colOff>
      <xdr:row>102</xdr:row>
      <xdr:rowOff>0</xdr:rowOff>
    </xdr:to>
    <xdr:sp>
      <xdr:nvSpPr>
        <xdr:cNvPr id="801" name="Line 801"/>
        <xdr:cNvSpPr>
          <a:spLocks/>
        </xdr:cNvSpPr>
      </xdr:nvSpPr>
      <xdr:spPr>
        <a:xfrm>
          <a:off x="4029075" y="3012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02" name="Line 80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03" name="Line 80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04" name="Line 80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05" name="Line 80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06" name="Line 80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07" name="Line 80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08" name="Line 80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09" name="Line 80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10" name="Line 81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11" name="Line 81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12" name="Line 81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13" name="Line 81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14" name="Line 81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15" name="Line 81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16" name="Line 81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17" name="Line 81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18" name="Line 81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19" name="Line 81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20" name="Line 82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21" name="Line 82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22" name="Line 82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23" name="Line 82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24" name="Line 82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25" name="Line 82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161925</xdr:rowOff>
    </xdr:from>
    <xdr:to>
      <xdr:col>4</xdr:col>
      <xdr:colOff>0</xdr:colOff>
      <xdr:row>17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4029075" y="422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266700</xdr:rowOff>
    </xdr:from>
    <xdr:to>
      <xdr:col>4</xdr:col>
      <xdr:colOff>0</xdr:colOff>
      <xdr:row>18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40290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266700</xdr:rowOff>
    </xdr:from>
    <xdr:to>
      <xdr:col>4</xdr:col>
      <xdr:colOff>0</xdr:colOff>
      <xdr:row>18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40290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333375</xdr:rowOff>
    </xdr:from>
    <xdr:to>
      <xdr:col>4</xdr:col>
      <xdr:colOff>0</xdr:colOff>
      <xdr:row>19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40290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333375</xdr:rowOff>
    </xdr:from>
    <xdr:to>
      <xdr:col>4</xdr:col>
      <xdr:colOff>0</xdr:colOff>
      <xdr:row>19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40290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161925</xdr:rowOff>
    </xdr:from>
    <xdr:to>
      <xdr:col>4</xdr:col>
      <xdr:colOff>0</xdr:colOff>
      <xdr:row>24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402907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228600</xdr:rowOff>
    </xdr:from>
    <xdr:to>
      <xdr:col>4</xdr:col>
      <xdr:colOff>0</xdr:colOff>
      <xdr:row>25</xdr:row>
      <xdr:rowOff>228600</xdr:rowOff>
    </xdr:to>
    <xdr:sp>
      <xdr:nvSpPr>
        <xdr:cNvPr id="832" name="Line 832"/>
        <xdr:cNvSpPr>
          <a:spLocks/>
        </xdr:cNvSpPr>
      </xdr:nvSpPr>
      <xdr:spPr>
        <a:xfrm>
          <a:off x="40290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228600</xdr:rowOff>
    </xdr:from>
    <xdr:to>
      <xdr:col>4</xdr:col>
      <xdr:colOff>0</xdr:colOff>
      <xdr:row>25</xdr:row>
      <xdr:rowOff>228600</xdr:rowOff>
    </xdr:to>
    <xdr:sp>
      <xdr:nvSpPr>
        <xdr:cNvPr id="833" name="Line 833"/>
        <xdr:cNvSpPr>
          <a:spLocks/>
        </xdr:cNvSpPr>
      </xdr:nvSpPr>
      <xdr:spPr>
        <a:xfrm>
          <a:off x="402907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333375</xdr:rowOff>
    </xdr:from>
    <xdr:to>
      <xdr:col>4</xdr:col>
      <xdr:colOff>0</xdr:colOff>
      <xdr:row>29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40290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333375</xdr:rowOff>
    </xdr:from>
    <xdr:to>
      <xdr:col>4</xdr:col>
      <xdr:colOff>0</xdr:colOff>
      <xdr:row>29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4029075" y="856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4029075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333375</xdr:rowOff>
    </xdr:from>
    <xdr:to>
      <xdr:col>4</xdr:col>
      <xdr:colOff>0</xdr:colOff>
      <xdr:row>32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4029075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161925</xdr:rowOff>
    </xdr:from>
    <xdr:to>
      <xdr:col>4</xdr:col>
      <xdr:colOff>0</xdr:colOff>
      <xdr:row>47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4029075" y="1378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40290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161925</xdr:rowOff>
    </xdr:from>
    <xdr:to>
      <xdr:col>4</xdr:col>
      <xdr:colOff>0</xdr:colOff>
      <xdr:row>48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40290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841" name="Line 841"/>
        <xdr:cNvSpPr>
          <a:spLocks/>
        </xdr:cNvSpPr>
      </xdr:nvSpPr>
      <xdr:spPr>
        <a:xfrm>
          <a:off x="4029075" y="1475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842" name="Line 842"/>
        <xdr:cNvSpPr>
          <a:spLocks/>
        </xdr:cNvSpPr>
      </xdr:nvSpPr>
      <xdr:spPr>
        <a:xfrm>
          <a:off x="4029075" y="1475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4029075" y="168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333375</xdr:rowOff>
    </xdr:from>
    <xdr:to>
      <xdr:col>4</xdr:col>
      <xdr:colOff>0</xdr:colOff>
      <xdr:row>60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4029075" y="1687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228600</xdr:rowOff>
    </xdr:from>
    <xdr:to>
      <xdr:col>4</xdr:col>
      <xdr:colOff>0</xdr:colOff>
      <xdr:row>66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4029075" y="1839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846" name="Line 846"/>
        <xdr:cNvSpPr>
          <a:spLocks/>
        </xdr:cNvSpPr>
      </xdr:nvSpPr>
      <xdr:spPr>
        <a:xfrm>
          <a:off x="4029075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847" name="Line 847"/>
        <xdr:cNvSpPr>
          <a:spLocks/>
        </xdr:cNvSpPr>
      </xdr:nvSpPr>
      <xdr:spPr>
        <a:xfrm>
          <a:off x="4029075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48" name="Line 848"/>
        <xdr:cNvSpPr>
          <a:spLocks/>
        </xdr:cNvSpPr>
      </xdr:nvSpPr>
      <xdr:spPr>
        <a:xfrm>
          <a:off x="4029075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>
      <xdr:nvSpPr>
        <xdr:cNvPr id="849" name="Line 849"/>
        <xdr:cNvSpPr>
          <a:spLocks/>
        </xdr:cNvSpPr>
      </xdr:nvSpPr>
      <xdr:spPr>
        <a:xfrm>
          <a:off x="4029075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50" name="Line 85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51" name="Line 85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52" name="Line 85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53" name="Line 85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54" name="Line 85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55" name="Line 85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56" name="Line 85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57" name="Line 857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58" name="Line 858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59" name="Line 859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60" name="Line 860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61" name="Line 861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62" name="Line 862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63" name="Line 863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64" name="Line 864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65" name="Line 865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866" name="Line 866"/>
        <xdr:cNvSpPr>
          <a:spLocks/>
        </xdr:cNvSpPr>
      </xdr:nvSpPr>
      <xdr:spPr>
        <a:xfrm>
          <a:off x="4029075" y="1962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867" name="Line 867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868" name="Line 868"/>
        <xdr:cNvSpPr>
          <a:spLocks/>
        </xdr:cNvSpPr>
      </xdr:nvSpPr>
      <xdr:spPr>
        <a:xfrm>
          <a:off x="4029075" y="2827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69" name="Line 86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70" name="Line 87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71" name="Line 87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72" name="Line 87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73" name="Line 87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74" name="Line 874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75" name="Line 875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76" name="Line 876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77" name="Line 877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78" name="Line 878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79" name="Line 879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80" name="Line 88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81" name="Line 88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82" name="Line 88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83" name="Line 88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152400</xdr:rowOff>
    </xdr:from>
    <xdr:to>
      <xdr:col>4</xdr:col>
      <xdr:colOff>0</xdr:colOff>
      <xdr:row>98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4029075" y="2842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886" name="Line 886"/>
        <xdr:cNvSpPr>
          <a:spLocks/>
        </xdr:cNvSpPr>
      </xdr:nvSpPr>
      <xdr:spPr>
        <a:xfrm>
          <a:off x="4029075" y="2891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887" name="Line 887"/>
        <xdr:cNvSpPr>
          <a:spLocks/>
        </xdr:cNvSpPr>
      </xdr:nvSpPr>
      <xdr:spPr>
        <a:xfrm>
          <a:off x="4029075" y="2891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402907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103</xdr:row>
      <xdr:rowOff>152400</xdr:rowOff>
    </xdr:from>
    <xdr:to>
      <xdr:col>4</xdr:col>
      <xdr:colOff>0</xdr:colOff>
      <xdr:row>103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4029075" y="3052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90" name="Line 890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91" name="Line 891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92" name="Line 892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4</xdr:col>
      <xdr:colOff>0</xdr:colOff>
      <xdr:row>123</xdr:row>
      <xdr:rowOff>0</xdr:rowOff>
    </xdr:to>
    <xdr:sp>
      <xdr:nvSpPr>
        <xdr:cNvPr id="893" name="Line 893"/>
        <xdr:cNvSpPr>
          <a:spLocks/>
        </xdr:cNvSpPr>
      </xdr:nvSpPr>
      <xdr:spPr>
        <a:xfrm>
          <a:off x="4029075" y="3669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152400</xdr:rowOff>
    </xdr:from>
    <xdr:to>
      <xdr:col>4</xdr:col>
      <xdr:colOff>0</xdr:colOff>
      <xdr:row>94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40290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152400</xdr:rowOff>
    </xdr:from>
    <xdr:to>
      <xdr:col>4</xdr:col>
      <xdr:colOff>0</xdr:colOff>
      <xdr:row>94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40290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896" name="Line 896"/>
        <xdr:cNvSpPr>
          <a:spLocks/>
        </xdr:cNvSpPr>
      </xdr:nvSpPr>
      <xdr:spPr>
        <a:xfrm>
          <a:off x="4029075" y="2692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897" name="Line 897"/>
        <xdr:cNvSpPr>
          <a:spLocks/>
        </xdr:cNvSpPr>
      </xdr:nvSpPr>
      <xdr:spPr>
        <a:xfrm>
          <a:off x="4029075" y="2692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152400</xdr:rowOff>
    </xdr:from>
    <xdr:to>
      <xdr:col>4</xdr:col>
      <xdr:colOff>0</xdr:colOff>
      <xdr:row>94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40290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152400</xdr:rowOff>
    </xdr:from>
    <xdr:to>
      <xdr:col>4</xdr:col>
      <xdr:colOff>0</xdr:colOff>
      <xdr:row>94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40290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900" name="Line 900"/>
        <xdr:cNvSpPr>
          <a:spLocks/>
        </xdr:cNvSpPr>
      </xdr:nvSpPr>
      <xdr:spPr>
        <a:xfrm>
          <a:off x="4029075" y="2692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901" name="Line 901"/>
        <xdr:cNvSpPr>
          <a:spLocks/>
        </xdr:cNvSpPr>
      </xdr:nvSpPr>
      <xdr:spPr>
        <a:xfrm>
          <a:off x="4029075" y="2692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152400</xdr:rowOff>
    </xdr:from>
    <xdr:to>
      <xdr:col>4</xdr:col>
      <xdr:colOff>0</xdr:colOff>
      <xdr:row>94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40290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152400</xdr:rowOff>
    </xdr:from>
    <xdr:to>
      <xdr:col>4</xdr:col>
      <xdr:colOff>0</xdr:colOff>
      <xdr:row>94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40290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904" name="Line 904"/>
        <xdr:cNvSpPr>
          <a:spLocks/>
        </xdr:cNvSpPr>
      </xdr:nvSpPr>
      <xdr:spPr>
        <a:xfrm>
          <a:off x="4029075" y="2692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905" name="Line 905"/>
        <xdr:cNvSpPr>
          <a:spLocks/>
        </xdr:cNvSpPr>
      </xdr:nvSpPr>
      <xdr:spPr>
        <a:xfrm>
          <a:off x="4029075" y="2692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152400</xdr:rowOff>
    </xdr:from>
    <xdr:to>
      <xdr:col>4</xdr:col>
      <xdr:colOff>0</xdr:colOff>
      <xdr:row>94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40290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152400</xdr:rowOff>
    </xdr:from>
    <xdr:to>
      <xdr:col>4</xdr:col>
      <xdr:colOff>0</xdr:colOff>
      <xdr:row>94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40290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908" name="Line 908"/>
        <xdr:cNvSpPr>
          <a:spLocks/>
        </xdr:cNvSpPr>
      </xdr:nvSpPr>
      <xdr:spPr>
        <a:xfrm>
          <a:off x="4029075" y="2692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909" name="Line 909"/>
        <xdr:cNvSpPr>
          <a:spLocks/>
        </xdr:cNvSpPr>
      </xdr:nvSpPr>
      <xdr:spPr>
        <a:xfrm>
          <a:off x="4029075" y="2692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152400</xdr:rowOff>
    </xdr:from>
    <xdr:to>
      <xdr:col>4</xdr:col>
      <xdr:colOff>0</xdr:colOff>
      <xdr:row>94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40290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152400</xdr:rowOff>
    </xdr:from>
    <xdr:to>
      <xdr:col>4</xdr:col>
      <xdr:colOff>0</xdr:colOff>
      <xdr:row>94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40290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912" name="Line 912"/>
        <xdr:cNvSpPr>
          <a:spLocks/>
        </xdr:cNvSpPr>
      </xdr:nvSpPr>
      <xdr:spPr>
        <a:xfrm>
          <a:off x="4029075" y="2692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0</xdr:rowOff>
    </xdr:to>
    <xdr:sp>
      <xdr:nvSpPr>
        <xdr:cNvPr id="913" name="Line 913"/>
        <xdr:cNvSpPr>
          <a:spLocks/>
        </xdr:cNvSpPr>
      </xdr:nvSpPr>
      <xdr:spPr>
        <a:xfrm>
          <a:off x="4029075" y="2692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E81"/>
  <sheetViews>
    <sheetView workbookViewId="0" topLeftCell="A1">
      <selection activeCell="H23" sqref="H23"/>
    </sheetView>
  </sheetViews>
  <sheetFormatPr defaultColWidth="9.00390625" defaultRowHeight="12.75"/>
  <cols>
    <col min="1" max="1" width="4.75390625" style="1" bestFit="1" customWidth="1"/>
    <col min="2" max="2" width="46.00390625" style="1" customWidth="1"/>
    <col min="3" max="3" width="24.00390625" style="1" hidden="1" customWidth="1"/>
    <col min="4" max="4" width="15.875" style="1" customWidth="1"/>
    <col min="5" max="5" width="15.75390625" style="1" customWidth="1"/>
    <col min="6" max="16384" width="9.125" style="1" customWidth="1"/>
  </cols>
  <sheetData>
    <row r="1" spans="1:5" ht="19.5" customHeight="1">
      <c r="A1" s="144" t="s">
        <v>99</v>
      </c>
      <c r="B1" s="144"/>
      <c r="C1" s="144"/>
      <c r="D1" s="144"/>
      <c r="E1" s="144"/>
    </row>
    <row r="2" spans="1:5" ht="15" customHeight="1">
      <c r="A2" s="144"/>
      <c r="B2" s="144"/>
      <c r="C2" s="144"/>
      <c r="D2" s="144"/>
      <c r="E2" s="144"/>
    </row>
    <row r="3" ht="13.5" thickBot="1">
      <c r="E3" s="3" t="s">
        <v>54</v>
      </c>
    </row>
    <row r="4" spans="1:5" ht="15.75" thickBot="1">
      <c r="A4" s="73" t="s">
        <v>6</v>
      </c>
      <c r="B4" s="73" t="s">
        <v>3</v>
      </c>
      <c r="C4" s="73" t="s">
        <v>15</v>
      </c>
      <c r="D4" s="142" t="s">
        <v>4</v>
      </c>
      <c r="E4" s="143"/>
    </row>
    <row r="5" spans="1:5" ht="30.75" thickBot="1">
      <c r="A5" s="74"/>
      <c r="B5" s="74"/>
      <c r="C5" s="75" t="s">
        <v>16</v>
      </c>
      <c r="D5" s="76" t="s">
        <v>165</v>
      </c>
      <c r="E5" s="76" t="s">
        <v>58</v>
      </c>
    </row>
    <row r="6" spans="1:5" ht="9" customHeight="1" thickBot="1">
      <c r="A6" s="2">
        <v>1</v>
      </c>
      <c r="B6" s="2">
        <v>2</v>
      </c>
      <c r="C6" s="2">
        <v>3</v>
      </c>
      <c r="D6" s="2">
        <v>3</v>
      </c>
      <c r="E6" s="2">
        <v>4</v>
      </c>
    </row>
    <row r="7" spans="1:5" ht="19.5" customHeight="1">
      <c r="A7" s="7" t="s">
        <v>7</v>
      </c>
      <c r="B7" s="8" t="s">
        <v>17</v>
      </c>
      <c r="C7" s="7"/>
      <c r="D7" s="65">
        <v>46616369</v>
      </c>
      <c r="E7" s="65">
        <v>53778004</v>
      </c>
    </row>
    <row r="8" spans="1:5" ht="19.5" customHeight="1">
      <c r="A8" s="9" t="s">
        <v>11</v>
      </c>
      <c r="B8" s="10" t="s">
        <v>18</v>
      </c>
      <c r="C8" s="9"/>
      <c r="D8" s="66">
        <v>46773338</v>
      </c>
      <c r="E8" s="66">
        <v>58723763</v>
      </c>
    </row>
    <row r="9" spans="1:5" ht="19.5" customHeight="1" hidden="1">
      <c r="A9" s="16"/>
      <c r="B9" s="17"/>
      <c r="C9" s="9"/>
      <c r="D9" s="66"/>
      <c r="E9" s="66"/>
    </row>
    <row r="10" spans="1:5" ht="19.5" customHeight="1">
      <c r="A10" s="9"/>
      <c r="B10" s="10" t="s">
        <v>44</v>
      </c>
      <c r="C10" s="9"/>
      <c r="D10" s="66">
        <f>D7-D8</f>
        <v>-156969</v>
      </c>
      <c r="E10" s="66">
        <f>E7-E8</f>
        <v>-4945759</v>
      </c>
    </row>
    <row r="11" spans="1:5" ht="0.75" customHeight="1" thickBot="1">
      <c r="A11" s="7"/>
      <c r="B11" s="8"/>
      <c r="C11" s="7"/>
      <c r="D11" s="65"/>
      <c r="E11" s="65"/>
    </row>
    <row r="12" spans="1:5" ht="19.5" customHeight="1" thickBot="1">
      <c r="A12" s="19"/>
      <c r="B12" s="20" t="s">
        <v>52</v>
      </c>
      <c r="C12" s="19"/>
      <c r="D12" s="64">
        <v>156969</v>
      </c>
      <c r="E12" s="64">
        <f>E13-E22</f>
        <v>4945759</v>
      </c>
    </row>
    <row r="13" spans="1:5" ht="19.5" customHeight="1" thickBot="1">
      <c r="A13" s="11" t="s">
        <v>12</v>
      </c>
      <c r="B13" s="12" t="s">
        <v>26</v>
      </c>
      <c r="C13" s="11"/>
      <c r="D13" s="63">
        <f>SUM(D14:D21)</f>
        <v>3600866</v>
      </c>
      <c r="E13" s="63">
        <f>SUM(E14:E21)</f>
        <v>8284130</v>
      </c>
    </row>
    <row r="14" spans="1:5" ht="19.5" customHeight="1">
      <c r="A14" s="13" t="s">
        <v>8</v>
      </c>
      <c r="B14" s="14" t="s">
        <v>20</v>
      </c>
      <c r="C14" s="13" t="s">
        <v>38</v>
      </c>
      <c r="D14" s="56">
        <f>2340600+683500</f>
        <v>3024100</v>
      </c>
      <c r="E14" s="56">
        <f>-E10+E22-E21</f>
        <v>7180833</v>
      </c>
    </row>
    <row r="15" spans="1:5" ht="19.5" customHeight="1">
      <c r="A15" s="9" t="s">
        <v>9</v>
      </c>
      <c r="B15" s="10" t="s">
        <v>45</v>
      </c>
      <c r="C15" s="9" t="s">
        <v>38</v>
      </c>
      <c r="D15" s="55">
        <v>0</v>
      </c>
      <c r="E15" s="55">
        <v>0</v>
      </c>
    </row>
    <row r="16" spans="1:5" ht="19.5" customHeight="1">
      <c r="A16" s="9" t="s">
        <v>10</v>
      </c>
      <c r="B16" s="10" t="s">
        <v>27</v>
      </c>
      <c r="C16" s="9" t="s">
        <v>39</v>
      </c>
      <c r="D16" s="55">
        <v>0</v>
      </c>
      <c r="E16" s="55">
        <v>0</v>
      </c>
    </row>
    <row r="17" spans="1:5" ht="19.5" customHeight="1">
      <c r="A17" s="9" t="s">
        <v>0</v>
      </c>
      <c r="B17" s="10" t="s">
        <v>28</v>
      </c>
      <c r="C17" s="9" t="s">
        <v>40</v>
      </c>
      <c r="D17" s="55">
        <v>0</v>
      </c>
      <c r="E17" s="55">
        <v>0</v>
      </c>
    </row>
    <row r="18" spans="1:5" ht="21.75" customHeight="1">
      <c r="A18" s="21" t="s">
        <v>13</v>
      </c>
      <c r="B18" s="27" t="s">
        <v>21</v>
      </c>
      <c r="C18" s="9" t="s">
        <v>41</v>
      </c>
      <c r="D18" s="55">
        <v>0</v>
      </c>
      <c r="E18" s="55">
        <v>0</v>
      </c>
    </row>
    <row r="19" spans="1:5" ht="19.5" customHeight="1" hidden="1">
      <c r="A19" s="23"/>
      <c r="B19" s="22"/>
      <c r="C19" s="9"/>
      <c r="D19" s="55"/>
      <c r="E19" s="55"/>
    </row>
    <row r="20" spans="1:5" ht="19.5" customHeight="1">
      <c r="A20" s="23" t="s">
        <v>14</v>
      </c>
      <c r="B20" s="24" t="s">
        <v>19</v>
      </c>
      <c r="C20" s="9" t="s">
        <v>42</v>
      </c>
      <c r="D20" s="55">
        <v>0</v>
      </c>
      <c r="E20" s="55">
        <v>0</v>
      </c>
    </row>
    <row r="21" spans="1:5" ht="19.5" customHeight="1" thickBot="1">
      <c r="A21" s="7" t="s">
        <v>24</v>
      </c>
      <c r="B21" s="8" t="s">
        <v>43</v>
      </c>
      <c r="C21" s="7" t="s">
        <v>39</v>
      </c>
      <c r="D21" s="54">
        <v>576766</v>
      </c>
      <c r="E21" s="54">
        <v>1103297</v>
      </c>
    </row>
    <row r="22" spans="1:5" ht="19.5" customHeight="1" thickBot="1">
      <c r="A22" s="11" t="s">
        <v>25</v>
      </c>
      <c r="B22" s="12" t="s">
        <v>29</v>
      </c>
      <c r="C22" s="18"/>
      <c r="D22" s="63">
        <f>SUM(D23:D29)</f>
        <v>3443897</v>
      </c>
      <c r="E22" s="63">
        <f>SUM(E23:E29)</f>
        <v>3338371</v>
      </c>
    </row>
    <row r="23" spans="1:5" ht="19.5" customHeight="1">
      <c r="A23" s="7" t="s">
        <v>8</v>
      </c>
      <c r="B23" s="14" t="s">
        <v>23</v>
      </c>
      <c r="C23" s="13" t="s">
        <v>33</v>
      </c>
      <c r="D23" s="56">
        <v>1340600</v>
      </c>
      <c r="E23" s="56">
        <v>1338371</v>
      </c>
    </row>
    <row r="24" spans="1:5" ht="19.5" customHeight="1">
      <c r="A24" s="23" t="s">
        <v>9</v>
      </c>
      <c r="B24" s="24" t="s">
        <v>30</v>
      </c>
      <c r="C24" s="9" t="s">
        <v>55</v>
      </c>
      <c r="D24" s="55">
        <v>0</v>
      </c>
      <c r="E24" s="55">
        <v>0</v>
      </c>
    </row>
    <row r="25" spans="1:5" ht="19.5" customHeight="1">
      <c r="A25" s="23" t="s">
        <v>10</v>
      </c>
      <c r="B25" s="30" t="s">
        <v>37</v>
      </c>
      <c r="C25" s="9" t="s">
        <v>33</v>
      </c>
      <c r="D25" s="55">
        <v>0</v>
      </c>
      <c r="E25" s="55">
        <v>0</v>
      </c>
    </row>
    <row r="26" spans="1:5" ht="19.5" customHeight="1">
      <c r="A26" s="31" t="s">
        <v>0</v>
      </c>
      <c r="B26" s="22" t="s">
        <v>31</v>
      </c>
      <c r="C26" s="9" t="s">
        <v>35</v>
      </c>
      <c r="D26" s="54">
        <v>1103297</v>
      </c>
      <c r="E26" s="54">
        <v>0</v>
      </c>
    </row>
    <row r="27" spans="1:5" ht="19.5" customHeight="1">
      <c r="A27" s="31" t="s">
        <v>13</v>
      </c>
      <c r="B27" s="24" t="s">
        <v>22</v>
      </c>
      <c r="C27" s="9" t="s">
        <v>36</v>
      </c>
      <c r="D27" s="57">
        <v>1000000</v>
      </c>
      <c r="E27" s="55">
        <v>2000000</v>
      </c>
    </row>
    <row r="28" spans="1:5" ht="0.75" customHeight="1">
      <c r="A28" s="15"/>
      <c r="B28" s="28"/>
      <c r="C28" s="15"/>
      <c r="D28" s="58"/>
      <c r="E28" s="54"/>
    </row>
    <row r="29" spans="1:5" ht="19.5" customHeight="1" thickBot="1">
      <c r="A29" s="33" t="s">
        <v>14</v>
      </c>
      <c r="B29" s="32" t="s">
        <v>32</v>
      </c>
      <c r="C29" s="29" t="s">
        <v>34</v>
      </c>
      <c r="D29" s="59">
        <v>0</v>
      </c>
      <c r="E29" s="59">
        <v>0</v>
      </c>
    </row>
    <row r="30" spans="1:5" ht="19.5" customHeight="1">
      <c r="A30" s="5"/>
      <c r="B30" s="6"/>
      <c r="C30" s="6"/>
      <c r="D30" s="60"/>
      <c r="E30" s="60"/>
    </row>
    <row r="31" spans="1:5" ht="30" hidden="1">
      <c r="A31" s="38" t="s">
        <v>46</v>
      </c>
      <c r="B31" s="41" t="s">
        <v>56</v>
      </c>
      <c r="C31" s="39"/>
      <c r="D31" s="67">
        <f>D22</f>
        <v>3443897</v>
      </c>
      <c r="E31" s="70">
        <f>E22</f>
        <v>3338371</v>
      </c>
    </row>
    <row r="32" spans="1:5" ht="30" hidden="1">
      <c r="A32" s="25" t="s">
        <v>47</v>
      </c>
      <c r="B32" s="40" t="s">
        <v>53</v>
      </c>
      <c r="C32" s="35"/>
      <c r="D32" s="68">
        <f>D7-D31</f>
        <v>43172472</v>
      </c>
      <c r="E32" s="71">
        <f>E7-E31</f>
        <v>50439633</v>
      </c>
    </row>
    <row r="33" spans="1:5" ht="30" hidden="1">
      <c r="A33" s="25" t="s">
        <v>48</v>
      </c>
      <c r="B33" s="40" t="s">
        <v>49</v>
      </c>
      <c r="C33" s="35"/>
      <c r="D33" s="68">
        <f>D8-D32</f>
        <v>3600866</v>
      </c>
      <c r="E33" s="71">
        <f>E8-E32</f>
        <v>8284130</v>
      </c>
    </row>
    <row r="34" spans="1:5" ht="30.75" hidden="1" thickBot="1">
      <c r="A34" s="26" t="s">
        <v>50</v>
      </c>
      <c r="B34" s="36" t="s">
        <v>51</v>
      </c>
      <c r="C34" s="37"/>
      <c r="D34" s="69">
        <f>SUM(D13)</f>
        <v>3600866</v>
      </c>
      <c r="E34" s="72">
        <f>SUM(E13)</f>
        <v>8284130</v>
      </c>
    </row>
    <row r="35" spans="1:5" ht="12.75">
      <c r="A35" s="5"/>
      <c r="B35" s="5"/>
      <c r="C35" s="5"/>
      <c r="D35" s="60"/>
      <c r="E35" s="60"/>
    </row>
    <row r="36" spans="1:5" ht="12.75">
      <c r="A36" s="4"/>
      <c r="D36" s="61"/>
      <c r="E36" s="61"/>
    </row>
    <row r="37" spans="1:5" ht="12.75">
      <c r="A37" s="4"/>
      <c r="D37" s="61"/>
      <c r="E37" s="61"/>
    </row>
    <row r="38" spans="4:5" s="34" customFormat="1" ht="15">
      <c r="D38" s="62"/>
      <c r="E38" s="62"/>
    </row>
    <row r="39" spans="1:5" ht="12.75">
      <c r="A39" s="4"/>
      <c r="D39" s="61"/>
      <c r="E39" s="61"/>
    </row>
    <row r="40" spans="1:5" ht="12.75">
      <c r="A40" s="4"/>
      <c r="D40" s="61"/>
      <c r="E40" s="61"/>
    </row>
    <row r="41" spans="1:5" ht="12.75">
      <c r="A41" s="4"/>
      <c r="D41" s="61"/>
      <c r="E41" s="61"/>
    </row>
    <row r="42" spans="1:5" ht="12.75">
      <c r="A42" s="4"/>
      <c r="D42" s="61"/>
      <c r="E42" s="61"/>
    </row>
    <row r="43" spans="1:5" ht="12.75">
      <c r="A43" s="4"/>
      <c r="D43" s="61"/>
      <c r="E43" s="61"/>
    </row>
    <row r="44" spans="1:5" ht="12.75">
      <c r="A44" s="4"/>
      <c r="D44" s="61"/>
      <c r="E44" s="61"/>
    </row>
    <row r="45" spans="1:5" ht="12.75">
      <c r="A45" s="4"/>
      <c r="D45" s="61"/>
      <c r="E45" s="61"/>
    </row>
    <row r="46" spans="1:5" ht="12.75">
      <c r="A46" s="4"/>
      <c r="D46" s="61"/>
      <c r="E46" s="61"/>
    </row>
    <row r="47" spans="4:5" ht="12.75">
      <c r="D47" s="61"/>
      <c r="E47" s="61"/>
    </row>
    <row r="48" spans="4:5" ht="12.75">
      <c r="D48" s="61"/>
      <c r="E48" s="61"/>
    </row>
    <row r="49" spans="4:5" ht="12.75">
      <c r="D49" s="61"/>
      <c r="E49" s="61"/>
    </row>
    <row r="50" spans="4:5" ht="12.75">
      <c r="D50" s="61"/>
      <c r="E50" s="61"/>
    </row>
    <row r="51" spans="4:5" ht="12.75">
      <c r="D51" s="61"/>
      <c r="E51" s="61"/>
    </row>
    <row r="52" spans="4:5" ht="12.75">
      <c r="D52" s="61"/>
      <c r="E52" s="61"/>
    </row>
    <row r="53" spans="4:5" ht="12.75">
      <c r="D53" s="61"/>
      <c r="E53" s="61"/>
    </row>
    <row r="54" spans="4:5" ht="12.75">
      <c r="D54" s="61"/>
      <c r="E54" s="61"/>
    </row>
    <row r="55" spans="4:5" ht="12.75">
      <c r="D55" s="61"/>
      <c r="E55" s="61"/>
    </row>
    <row r="56" spans="4:5" ht="12.75">
      <c r="D56" s="61"/>
      <c r="E56" s="61"/>
    </row>
    <row r="57" spans="4:5" ht="12.75">
      <c r="D57" s="61"/>
      <c r="E57" s="61"/>
    </row>
    <row r="58" spans="4:5" ht="12.75">
      <c r="D58" s="61"/>
      <c r="E58" s="61"/>
    </row>
    <row r="59" spans="4:5" ht="12.75">
      <c r="D59" s="61"/>
      <c r="E59" s="61"/>
    </row>
    <row r="60" spans="4:5" ht="12.75">
      <c r="D60" s="61"/>
      <c r="E60" s="61"/>
    </row>
    <row r="61" spans="4:5" ht="12.75">
      <c r="D61" s="61"/>
      <c r="E61" s="61"/>
    </row>
    <row r="62" spans="4:5" ht="12.75">
      <c r="D62" s="61"/>
      <c r="E62" s="61"/>
    </row>
    <row r="63" spans="4:5" ht="12.75">
      <c r="D63" s="61"/>
      <c r="E63" s="61"/>
    </row>
    <row r="64" spans="4:5" ht="12.75">
      <c r="D64" s="61"/>
      <c r="E64" s="61"/>
    </row>
    <row r="65" spans="4:5" ht="12.75">
      <c r="D65" s="61"/>
      <c r="E65" s="61"/>
    </row>
    <row r="66" spans="4:5" ht="12.75">
      <c r="D66" s="61"/>
      <c r="E66" s="61"/>
    </row>
    <row r="67" spans="4:5" ht="12.75">
      <c r="D67" s="61"/>
      <c r="E67" s="61"/>
    </row>
    <row r="68" spans="4:5" ht="12.75">
      <c r="D68" s="61"/>
      <c r="E68" s="61"/>
    </row>
    <row r="69" spans="4:5" ht="12.75">
      <c r="D69" s="61"/>
      <c r="E69" s="61"/>
    </row>
    <row r="70" spans="4:5" ht="12.75">
      <c r="D70" s="61"/>
      <c r="E70" s="61"/>
    </row>
    <row r="71" spans="4:5" ht="12.75">
      <c r="D71" s="61"/>
      <c r="E71" s="61"/>
    </row>
    <row r="72" spans="4:5" ht="12.75">
      <c r="D72" s="61"/>
      <c r="E72" s="61"/>
    </row>
    <row r="73" spans="4:5" ht="12.75">
      <c r="D73" s="61"/>
      <c r="E73" s="61"/>
    </row>
    <row r="74" spans="4:5" ht="12.75">
      <c r="D74" s="61"/>
      <c r="E74" s="61"/>
    </row>
    <row r="75" spans="4:5" ht="12.75">
      <c r="D75" s="61"/>
      <c r="E75" s="61"/>
    </row>
    <row r="76" spans="4:5" ht="12.75">
      <c r="D76" s="61"/>
      <c r="E76" s="61"/>
    </row>
    <row r="77" spans="4:5" ht="12.75">
      <c r="D77" s="61"/>
      <c r="E77" s="61"/>
    </row>
    <row r="78" spans="4:5" ht="12.75">
      <c r="D78" s="61"/>
      <c r="E78" s="61"/>
    </row>
    <row r="79" spans="4:5" ht="12.75">
      <c r="D79" s="61"/>
      <c r="E79" s="61"/>
    </row>
    <row r="80" spans="4:5" ht="12.75">
      <c r="D80" s="61"/>
      <c r="E80" s="61"/>
    </row>
    <row r="81" spans="4:5" ht="12.75">
      <c r="D81" s="61"/>
      <c r="E81" s="61"/>
    </row>
  </sheetData>
  <mergeCells count="2">
    <mergeCell ref="D4:E4"/>
    <mergeCell ref="A1:E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Header>&amp;RZałącznik nr 2
do uchwały Zarządu Powiatu Nr         /         /2005
z dnia  28 czerwca 2005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7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4.875" style="77" bestFit="1" customWidth="1"/>
    <col min="2" max="2" width="7.75390625" style="77" bestFit="1" customWidth="1"/>
    <col min="3" max="3" width="8.125" style="77" bestFit="1" customWidth="1"/>
    <col min="4" max="4" width="32.125" style="78" customWidth="1"/>
    <col min="5" max="5" width="15.625" style="51" customWidth="1"/>
    <col min="6" max="6" width="13.25390625" style="82" customWidth="1"/>
    <col min="7" max="7" width="12.875" style="51" customWidth="1"/>
    <col min="8" max="16384" width="9.125" style="78" customWidth="1"/>
  </cols>
  <sheetData>
    <row r="1" spans="5:7" ht="12.75">
      <c r="E1" s="85"/>
      <c r="F1" s="78"/>
      <c r="G1" s="82" t="s">
        <v>100</v>
      </c>
    </row>
    <row r="2" spans="5:7" ht="14.25">
      <c r="E2" s="85"/>
      <c r="F2" s="85"/>
      <c r="G2" s="80" t="s">
        <v>177</v>
      </c>
    </row>
    <row r="3" spans="5:7" ht="14.25">
      <c r="E3" s="85"/>
      <c r="F3" s="85"/>
      <c r="G3" s="80" t="s">
        <v>174</v>
      </c>
    </row>
    <row r="4" ht="6.75" customHeight="1">
      <c r="G4" s="86"/>
    </row>
    <row r="5" ht="6.75" customHeight="1">
      <c r="G5" s="78"/>
    </row>
    <row r="6" spans="1:7" ht="12.75">
      <c r="A6" s="132" t="s">
        <v>101</v>
      </c>
      <c r="B6" s="132"/>
      <c r="C6" s="132"/>
      <c r="D6" s="132"/>
      <c r="E6" s="132"/>
      <c r="F6" s="132"/>
      <c r="G6" s="132"/>
    </row>
    <row r="7" spans="1:7" ht="12.75">
      <c r="A7" s="132" t="s">
        <v>102</v>
      </c>
      <c r="B7" s="132"/>
      <c r="C7" s="132"/>
      <c r="D7" s="132"/>
      <c r="E7" s="132"/>
      <c r="F7" s="132"/>
      <c r="G7" s="132"/>
    </row>
    <row r="8" spans="2:4" ht="8.25" customHeight="1">
      <c r="B8" s="87"/>
      <c r="C8" s="88"/>
      <c r="D8" s="89"/>
    </row>
    <row r="9" spans="1:7" s="90" customFormat="1" ht="66" customHeight="1">
      <c r="A9" s="122" t="s">
        <v>1</v>
      </c>
      <c r="B9" s="122" t="s">
        <v>2</v>
      </c>
      <c r="C9" s="122" t="s">
        <v>57</v>
      </c>
      <c r="D9" s="42" t="s">
        <v>3</v>
      </c>
      <c r="E9" s="43" t="s">
        <v>103</v>
      </c>
      <c r="F9" s="123" t="s">
        <v>5</v>
      </c>
      <c r="G9" s="43" t="s">
        <v>104</v>
      </c>
    </row>
    <row r="10" spans="1:7" s="92" customFormat="1" ht="12.75">
      <c r="A10" s="44">
        <v>1</v>
      </c>
      <c r="B10" s="44">
        <v>2</v>
      </c>
      <c r="C10" s="44">
        <v>3</v>
      </c>
      <c r="D10" s="45">
        <v>4</v>
      </c>
      <c r="E10" s="45">
        <v>5</v>
      </c>
      <c r="F10" s="91">
        <v>6</v>
      </c>
      <c r="G10" s="91">
        <v>7</v>
      </c>
    </row>
    <row r="11" spans="1:7" s="47" customFormat="1" ht="12.75">
      <c r="A11" s="94" t="s">
        <v>59</v>
      </c>
      <c r="B11" s="95"/>
      <c r="C11" s="95"/>
      <c r="D11" s="46" t="s">
        <v>60</v>
      </c>
      <c r="E11" s="96">
        <f>E12</f>
        <v>30000</v>
      </c>
      <c r="F11" s="96">
        <f>F12</f>
        <v>30000</v>
      </c>
      <c r="G11" s="96">
        <f>G12</f>
        <v>0</v>
      </c>
    </row>
    <row r="12" spans="1:7" s="47" customFormat="1" ht="25.5">
      <c r="A12" s="94"/>
      <c r="B12" s="97" t="s">
        <v>61</v>
      </c>
      <c r="C12" s="95"/>
      <c r="D12" s="46" t="s">
        <v>62</v>
      </c>
      <c r="E12" s="96">
        <f>SUM(E13)</f>
        <v>30000</v>
      </c>
      <c r="F12" s="53">
        <f>SUM(F13:F17)</f>
        <v>30000</v>
      </c>
      <c r="G12" s="98">
        <v>0</v>
      </c>
    </row>
    <row r="13" spans="1:7" s="47" customFormat="1" ht="63.75">
      <c r="A13" s="99"/>
      <c r="B13" s="94"/>
      <c r="C13" s="100" t="s">
        <v>63</v>
      </c>
      <c r="D13" s="48" t="s">
        <v>64</v>
      </c>
      <c r="E13" s="101">
        <v>30000</v>
      </c>
      <c r="F13" s="52"/>
      <c r="G13" s="102"/>
    </row>
    <row r="14" spans="1:7" s="47" customFormat="1" ht="12.75">
      <c r="A14" s="99"/>
      <c r="B14" s="103"/>
      <c r="C14" s="81">
        <v>4110</v>
      </c>
      <c r="D14" s="48" t="s">
        <v>105</v>
      </c>
      <c r="E14" s="101"/>
      <c r="F14" s="52">
        <v>500</v>
      </c>
      <c r="G14" s="102"/>
    </row>
    <row r="15" spans="1:7" s="47" customFormat="1" ht="12.75">
      <c r="A15" s="99"/>
      <c r="B15" s="103"/>
      <c r="C15" s="104">
        <v>4120</v>
      </c>
      <c r="D15" s="93" t="s">
        <v>106</v>
      </c>
      <c r="E15" s="96"/>
      <c r="F15" s="52">
        <v>75</v>
      </c>
      <c r="G15" s="102"/>
    </row>
    <row r="16" spans="1:7" s="47" customFormat="1" ht="12.75">
      <c r="A16" s="99"/>
      <c r="B16" s="103"/>
      <c r="C16" s="104">
        <v>4170</v>
      </c>
      <c r="D16" s="93" t="s">
        <v>107</v>
      </c>
      <c r="E16" s="96"/>
      <c r="F16" s="52">
        <v>3000</v>
      </c>
      <c r="G16" s="102"/>
    </row>
    <row r="17" spans="1:7" s="47" customFormat="1" ht="12.75">
      <c r="A17" s="105"/>
      <c r="B17" s="106"/>
      <c r="C17" s="104">
        <v>4300</v>
      </c>
      <c r="D17" s="93" t="s">
        <v>108</v>
      </c>
      <c r="E17" s="96"/>
      <c r="F17" s="52">
        <v>26425</v>
      </c>
      <c r="G17" s="102"/>
    </row>
    <row r="18" spans="1:7" s="47" customFormat="1" ht="12.75">
      <c r="A18" s="106" t="s">
        <v>65</v>
      </c>
      <c r="B18" s="106"/>
      <c r="C18" s="95"/>
      <c r="D18" s="46" t="s">
        <v>66</v>
      </c>
      <c r="E18" s="96">
        <f>SUM(E19)</f>
        <v>15000</v>
      </c>
      <c r="F18" s="53">
        <f>SUM(F19)</f>
        <v>15000</v>
      </c>
      <c r="G18" s="107">
        <f>SUM(G19)</f>
        <v>975000</v>
      </c>
    </row>
    <row r="19" spans="1:7" s="47" customFormat="1" ht="25.5">
      <c r="A19" s="94"/>
      <c r="B19" s="95" t="s">
        <v>67</v>
      </c>
      <c r="C19" s="95"/>
      <c r="D19" s="46" t="s">
        <v>68</v>
      </c>
      <c r="E19" s="96">
        <f>SUM(E20:E24)</f>
        <v>15000</v>
      </c>
      <c r="F19" s="96">
        <f>SUM(F20:F24)</f>
        <v>15000</v>
      </c>
      <c r="G19" s="96">
        <f>SUM(G20:G24)</f>
        <v>975000</v>
      </c>
    </row>
    <row r="20" spans="1:7" s="47" customFormat="1" ht="63.75">
      <c r="A20" s="103"/>
      <c r="B20" s="94"/>
      <c r="C20" s="95" t="s">
        <v>63</v>
      </c>
      <c r="D20" s="48" t="s">
        <v>64</v>
      </c>
      <c r="E20" s="108">
        <v>15000</v>
      </c>
      <c r="F20" s="52"/>
      <c r="G20" s="102"/>
    </row>
    <row r="21" spans="1:7" s="47" customFormat="1" ht="12.75">
      <c r="A21" s="103"/>
      <c r="B21" s="103"/>
      <c r="C21" s="95" t="s">
        <v>109</v>
      </c>
      <c r="D21" s="48" t="s">
        <v>108</v>
      </c>
      <c r="E21" s="108"/>
      <c r="F21" s="52">
        <v>7000</v>
      </c>
      <c r="G21" s="102"/>
    </row>
    <row r="22" spans="1:7" s="47" customFormat="1" ht="12.75">
      <c r="A22" s="103"/>
      <c r="B22" s="103"/>
      <c r="C22" s="95" t="s">
        <v>110</v>
      </c>
      <c r="D22" s="48" t="s">
        <v>111</v>
      </c>
      <c r="E22" s="108"/>
      <c r="F22" s="52">
        <v>5000</v>
      </c>
      <c r="G22" s="102"/>
    </row>
    <row r="23" spans="1:7" s="47" customFormat="1" ht="25.5">
      <c r="A23" s="103"/>
      <c r="B23" s="103"/>
      <c r="C23" s="95" t="s">
        <v>166</v>
      </c>
      <c r="D23" s="124" t="s">
        <v>167</v>
      </c>
      <c r="E23" s="108"/>
      <c r="F23" s="52">
        <v>3000</v>
      </c>
      <c r="G23" s="102"/>
    </row>
    <row r="24" spans="1:7" s="47" customFormat="1" ht="42" customHeight="1">
      <c r="A24" s="103"/>
      <c r="B24" s="106"/>
      <c r="C24" s="95" t="s">
        <v>112</v>
      </c>
      <c r="D24" s="48" t="s">
        <v>113</v>
      </c>
      <c r="E24" s="96"/>
      <c r="F24" s="52"/>
      <c r="G24" s="108">
        <v>975000</v>
      </c>
    </row>
    <row r="25" spans="1:7" s="47" customFormat="1" ht="12.75">
      <c r="A25" s="95" t="s">
        <v>69</v>
      </c>
      <c r="B25" s="95"/>
      <c r="C25" s="95"/>
      <c r="D25" s="46" t="s">
        <v>70</v>
      </c>
      <c r="E25" s="96">
        <f>SUM(E26,E29,E32)</f>
        <v>236876</v>
      </c>
      <c r="F25" s="49">
        <f>SUM(F26,F29,F32)</f>
        <v>236876</v>
      </c>
      <c r="G25" s="49">
        <f>SUM(G26,G29,G32)</f>
        <v>0</v>
      </c>
    </row>
    <row r="26" spans="1:7" s="47" customFormat="1" ht="18" customHeight="1">
      <c r="A26" s="94"/>
      <c r="B26" s="95" t="s">
        <v>71</v>
      </c>
      <c r="C26" s="95"/>
      <c r="D26" s="46" t="s">
        <v>72</v>
      </c>
      <c r="E26" s="96">
        <f>SUM(E27)</f>
        <v>40000</v>
      </c>
      <c r="F26" s="53">
        <f>SUM(F27:F28)</f>
        <v>40000</v>
      </c>
      <c r="G26" s="53">
        <f>SUM(G27:G28)</f>
        <v>0</v>
      </c>
    </row>
    <row r="27" spans="1:7" s="47" customFormat="1" ht="63.75">
      <c r="A27" s="103"/>
      <c r="B27" s="94"/>
      <c r="C27" s="95" t="s">
        <v>63</v>
      </c>
      <c r="D27" s="48" t="s">
        <v>64</v>
      </c>
      <c r="E27" s="101">
        <v>40000</v>
      </c>
      <c r="F27" s="52"/>
      <c r="G27" s="102"/>
    </row>
    <row r="28" spans="1:7" s="47" customFormat="1" ht="12.75">
      <c r="A28" s="103"/>
      <c r="B28" s="106"/>
      <c r="C28" s="95" t="s">
        <v>109</v>
      </c>
      <c r="D28" s="48" t="s">
        <v>108</v>
      </c>
      <c r="E28" s="96"/>
      <c r="F28" s="52">
        <v>40000</v>
      </c>
      <c r="G28" s="102"/>
    </row>
    <row r="29" spans="1:7" s="47" customFormat="1" ht="25.5">
      <c r="A29" s="103"/>
      <c r="B29" s="95" t="s">
        <v>73</v>
      </c>
      <c r="C29" s="95"/>
      <c r="D29" s="46" t="s">
        <v>74</v>
      </c>
      <c r="E29" s="96">
        <f>SUM(E30)</f>
        <v>5000</v>
      </c>
      <c r="F29" s="53">
        <f>SUM(F30:F31)</f>
        <v>5000</v>
      </c>
      <c r="G29" s="53">
        <f>SUM(G30:G31)</f>
        <v>0</v>
      </c>
    </row>
    <row r="30" spans="1:7" s="47" customFormat="1" ht="63.75">
      <c r="A30" s="103"/>
      <c r="B30" s="94"/>
      <c r="C30" s="95" t="s">
        <v>63</v>
      </c>
      <c r="D30" s="48" t="s">
        <v>64</v>
      </c>
      <c r="E30" s="108">
        <v>5000</v>
      </c>
      <c r="F30" s="52"/>
      <c r="G30" s="102"/>
    </row>
    <row r="31" spans="1:7" s="47" customFormat="1" ht="12.75">
      <c r="A31" s="103"/>
      <c r="B31" s="106"/>
      <c r="C31" s="95" t="s">
        <v>109</v>
      </c>
      <c r="D31" s="48" t="s">
        <v>108</v>
      </c>
      <c r="E31" s="108"/>
      <c r="F31" s="52">
        <v>5000</v>
      </c>
      <c r="G31" s="102"/>
    </row>
    <row r="32" spans="1:7" s="47" customFormat="1" ht="12.75">
      <c r="A32" s="103"/>
      <c r="B32" s="94" t="s">
        <v>75</v>
      </c>
      <c r="C32" s="95"/>
      <c r="D32" s="46" t="s">
        <v>76</v>
      </c>
      <c r="E32" s="96">
        <f>SUM(E33:E47)</f>
        <v>191876</v>
      </c>
      <c r="F32" s="96">
        <f>SUM(F33:F47)</f>
        <v>191876</v>
      </c>
      <c r="G32" s="96">
        <f>SUM(G33:G47)</f>
        <v>0</v>
      </c>
    </row>
    <row r="33" spans="1:7" s="47" customFormat="1" ht="63.75">
      <c r="A33" s="106"/>
      <c r="B33" s="95"/>
      <c r="C33" s="100" t="s">
        <v>63</v>
      </c>
      <c r="D33" s="48" t="s">
        <v>64</v>
      </c>
      <c r="E33" s="108">
        <v>178876</v>
      </c>
      <c r="F33" s="52"/>
      <c r="G33" s="102"/>
    </row>
    <row r="34" spans="1:7" s="47" customFormat="1" ht="66" customHeight="1">
      <c r="A34" s="94" t="s">
        <v>69</v>
      </c>
      <c r="B34" s="94" t="s">
        <v>75</v>
      </c>
      <c r="C34" s="100" t="s">
        <v>77</v>
      </c>
      <c r="D34" s="110" t="s">
        <v>114</v>
      </c>
      <c r="E34" s="108">
        <v>13000</v>
      </c>
      <c r="F34" s="52"/>
      <c r="G34" s="102"/>
    </row>
    <row r="35" spans="1:7" s="47" customFormat="1" ht="14.25" customHeight="1">
      <c r="A35" s="94"/>
      <c r="B35" s="94"/>
      <c r="C35" s="100" t="s">
        <v>115</v>
      </c>
      <c r="D35" s="48" t="s">
        <v>116</v>
      </c>
      <c r="E35" s="108"/>
      <c r="F35" s="52">
        <v>40994</v>
      </c>
      <c r="G35" s="102"/>
    </row>
    <row r="36" spans="1:7" s="47" customFormat="1" ht="25.5">
      <c r="A36" s="103"/>
      <c r="B36" s="103"/>
      <c r="C36" s="100" t="s">
        <v>117</v>
      </c>
      <c r="D36" s="48" t="s">
        <v>118</v>
      </c>
      <c r="E36" s="108"/>
      <c r="F36" s="52">
        <v>76100</v>
      </c>
      <c r="G36" s="102"/>
    </row>
    <row r="37" spans="1:7" s="47" customFormat="1" ht="12.75">
      <c r="A37" s="83"/>
      <c r="B37" s="83"/>
      <c r="C37" s="100" t="s">
        <v>119</v>
      </c>
      <c r="D37" s="48" t="s">
        <v>120</v>
      </c>
      <c r="E37" s="108"/>
      <c r="F37" s="52">
        <v>8998</v>
      </c>
      <c r="G37" s="102"/>
    </row>
    <row r="38" spans="1:7" s="47" customFormat="1" ht="12.75">
      <c r="A38" s="103"/>
      <c r="B38" s="103"/>
      <c r="C38" s="100" t="s">
        <v>121</v>
      </c>
      <c r="D38" s="48" t="s">
        <v>122</v>
      </c>
      <c r="E38" s="108"/>
      <c r="F38" s="52">
        <v>22937</v>
      </c>
      <c r="G38" s="102"/>
    </row>
    <row r="39" spans="1:7" s="47" customFormat="1" ht="12.75">
      <c r="A39" s="103"/>
      <c r="B39" s="103"/>
      <c r="C39" s="100" t="s">
        <v>123</v>
      </c>
      <c r="D39" s="48" t="s">
        <v>106</v>
      </c>
      <c r="E39" s="108"/>
      <c r="F39" s="52">
        <v>3090</v>
      </c>
      <c r="G39" s="102"/>
    </row>
    <row r="40" spans="1:7" s="47" customFormat="1" ht="12.75">
      <c r="A40" s="83"/>
      <c r="B40" s="83"/>
      <c r="C40" s="100" t="s">
        <v>124</v>
      </c>
      <c r="D40" s="48" t="s">
        <v>125</v>
      </c>
      <c r="E40" s="108"/>
      <c r="F40" s="52">
        <v>4612</v>
      </c>
      <c r="G40" s="102"/>
    </row>
    <row r="41" spans="1:7" s="47" customFormat="1" ht="12.75">
      <c r="A41" s="83"/>
      <c r="B41" s="83"/>
      <c r="C41" s="100" t="s">
        <v>126</v>
      </c>
      <c r="D41" s="48" t="s">
        <v>127</v>
      </c>
      <c r="E41" s="108"/>
      <c r="F41" s="52">
        <v>1200</v>
      </c>
      <c r="G41" s="102"/>
    </row>
    <row r="42" spans="1:7" s="47" customFormat="1" ht="12.75">
      <c r="A42" s="83"/>
      <c r="B42" s="83"/>
      <c r="C42" s="100" t="s">
        <v>128</v>
      </c>
      <c r="D42" s="48" t="s">
        <v>129</v>
      </c>
      <c r="E42" s="108"/>
      <c r="F42" s="52">
        <v>1000</v>
      </c>
      <c r="G42" s="102"/>
    </row>
    <row r="43" spans="1:7" s="47" customFormat="1" ht="12.75">
      <c r="A43" s="103"/>
      <c r="B43" s="103"/>
      <c r="C43" s="100" t="s">
        <v>109</v>
      </c>
      <c r="D43" s="48" t="s">
        <v>108</v>
      </c>
      <c r="E43" s="108"/>
      <c r="F43" s="52">
        <v>15160</v>
      </c>
      <c r="G43" s="102"/>
    </row>
    <row r="44" spans="1:7" s="47" customFormat="1" ht="12.75">
      <c r="A44" s="103"/>
      <c r="B44" s="103"/>
      <c r="C44" s="100" t="s">
        <v>130</v>
      </c>
      <c r="D44" s="48" t="s">
        <v>131</v>
      </c>
      <c r="E44" s="108"/>
      <c r="F44" s="52">
        <v>200</v>
      </c>
      <c r="G44" s="102"/>
    </row>
    <row r="45" spans="1:7" s="47" customFormat="1" ht="12.75">
      <c r="A45" s="103"/>
      <c r="B45" s="103"/>
      <c r="C45" s="100" t="s">
        <v>110</v>
      </c>
      <c r="D45" s="48" t="s">
        <v>132</v>
      </c>
      <c r="E45" s="108"/>
      <c r="F45" s="52">
        <v>1300</v>
      </c>
      <c r="G45" s="102"/>
    </row>
    <row r="46" spans="1:7" s="47" customFormat="1" ht="25.5">
      <c r="A46" s="103"/>
      <c r="B46" s="103"/>
      <c r="C46" s="100" t="s">
        <v>133</v>
      </c>
      <c r="D46" s="48" t="s">
        <v>134</v>
      </c>
      <c r="E46" s="108"/>
      <c r="F46" s="52">
        <v>3285</v>
      </c>
      <c r="G46" s="102"/>
    </row>
    <row r="47" spans="1:7" s="47" customFormat="1" ht="25.5">
      <c r="A47" s="106"/>
      <c r="B47" s="106"/>
      <c r="C47" s="100" t="s">
        <v>135</v>
      </c>
      <c r="D47" s="48" t="s">
        <v>136</v>
      </c>
      <c r="E47" s="108"/>
      <c r="F47" s="52">
        <v>13000</v>
      </c>
      <c r="G47" s="102"/>
    </row>
    <row r="48" spans="1:7" s="47" customFormat="1" ht="12.75">
      <c r="A48" s="106" t="s">
        <v>78</v>
      </c>
      <c r="B48" s="106"/>
      <c r="C48" s="95"/>
      <c r="D48" s="46" t="s">
        <v>79</v>
      </c>
      <c r="E48" s="96">
        <f>SUM(E49,E60)</f>
        <v>224747</v>
      </c>
      <c r="F48" s="49">
        <f>SUM(F49,F60)</f>
        <v>224747</v>
      </c>
      <c r="G48" s="49">
        <f>SUM(G49,G60)</f>
        <v>0</v>
      </c>
    </row>
    <row r="49" spans="1:7" s="47" customFormat="1" ht="12.75">
      <c r="A49" s="94"/>
      <c r="B49" s="95" t="s">
        <v>80</v>
      </c>
      <c r="C49" s="95"/>
      <c r="D49" s="46" t="s">
        <v>81</v>
      </c>
      <c r="E49" s="96">
        <f>SUM(E50)</f>
        <v>197747</v>
      </c>
      <c r="F49" s="53">
        <f>SUM(F51:F59)</f>
        <v>197747</v>
      </c>
      <c r="G49" s="53">
        <f>SUM(G51:G59)</f>
        <v>0</v>
      </c>
    </row>
    <row r="50" spans="1:7" s="47" customFormat="1" ht="63.75">
      <c r="A50" s="103"/>
      <c r="B50" s="94"/>
      <c r="C50" s="95" t="s">
        <v>63</v>
      </c>
      <c r="D50" s="48" t="s">
        <v>64</v>
      </c>
      <c r="E50" s="101">
        <v>197747</v>
      </c>
      <c r="F50" s="52"/>
      <c r="G50" s="102"/>
    </row>
    <row r="51" spans="1:7" s="47" customFormat="1" ht="13.5" customHeight="1">
      <c r="A51" s="103"/>
      <c r="B51" s="103"/>
      <c r="C51" s="95" t="s">
        <v>115</v>
      </c>
      <c r="D51" s="48" t="s">
        <v>116</v>
      </c>
      <c r="E51" s="96"/>
      <c r="F51" s="52">
        <v>140000</v>
      </c>
      <c r="G51" s="102"/>
    </row>
    <row r="52" spans="1:7" s="47" customFormat="1" ht="12.75">
      <c r="A52" s="103"/>
      <c r="B52" s="103"/>
      <c r="C52" s="95" t="s">
        <v>119</v>
      </c>
      <c r="D52" s="48" t="s">
        <v>120</v>
      </c>
      <c r="E52" s="96"/>
      <c r="F52" s="52">
        <v>10305</v>
      </c>
      <c r="G52" s="102"/>
    </row>
    <row r="53" spans="1:7" s="47" customFormat="1" ht="12.75">
      <c r="A53" s="103"/>
      <c r="B53" s="103"/>
      <c r="C53" s="95" t="s">
        <v>121</v>
      </c>
      <c r="D53" s="48" t="s">
        <v>122</v>
      </c>
      <c r="E53" s="96"/>
      <c r="F53" s="52">
        <v>25898</v>
      </c>
      <c r="G53" s="102"/>
    </row>
    <row r="54" spans="1:7" s="47" customFormat="1" ht="12.75">
      <c r="A54" s="103"/>
      <c r="B54" s="103"/>
      <c r="C54" s="95" t="s">
        <v>123</v>
      </c>
      <c r="D54" s="48" t="s">
        <v>106</v>
      </c>
      <c r="E54" s="96"/>
      <c r="F54" s="52">
        <v>3683</v>
      </c>
      <c r="G54" s="102"/>
    </row>
    <row r="55" spans="1:7" s="47" customFormat="1" ht="12.75">
      <c r="A55" s="103"/>
      <c r="B55" s="103"/>
      <c r="C55" s="95" t="s">
        <v>124</v>
      </c>
      <c r="D55" s="48" t="s">
        <v>125</v>
      </c>
      <c r="E55" s="96"/>
      <c r="F55" s="52">
        <v>2000</v>
      </c>
      <c r="G55" s="102"/>
    </row>
    <row r="56" spans="1:7" s="47" customFormat="1" ht="12.75">
      <c r="A56" s="103"/>
      <c r="B56" s="103"/>
      <c r="C56" s="95" t="s">
        <v>109</v>
      </c>
      <c r="D56" s="48" t="s">
        <v>108</v>
      </c>
      <c r="E56" s="96"/>
      <c r="F56" s="52">
        <f>11211-1000</f>
        <v>10211</v>
      </c>
      <c r="G56" s="102"/>
    </row>
    <row r="57" spans="1:7" s="47" customFormat="1" ht="12.75">
      <c r="A57" s="103"/>
      <c r="B57" s="103"/>
      <c r="C57" s="95" t="s">
        <v>130</v>
      </c>
      <c r="D57" s="48" t="s">
        <v>131</v>
      </c>
      <c r="E57" s="96"/>
      <c r="F57" s="52">
        <v>1000</v>
      </c>
      <c r="G57" s="102"/>
    </row>
    <row r="58" spans="1:7" s="47" customFormat="1" ht="12.75">
      <c r="A58" s="103"/>
      <c r="B58" s="103"/>
      <c r="C58" s="95" t="s">
        <v>110</v>
      </c>
      <c r="D58" s="48" t="s">
        <v>132</v>
      </c>
      <c r="E58" s="96"/>
      <c r="F58" s="52">
        <v>1000</v>
      </c>
      <c r="G58" s="102"/>
    </row>
    <row r="59" spans="1:7" s="47" customFormat="1" ht="25.5">
      <c r="A59" s="103"/>
      <c r="B59" s="106"/>
      <c r="C59" s="95" t="s">
        <v>133</v>
      </c>
      <c r="D59" s="48" t="s">
        <v>134</v>
      </c>
      <c r="E59" s="96"/>
      <c r="F59" s="52">
        <v>3650</v>
      </c>
      <c r="G59" s="102"/>
    </row>
    <row r="60" spans="1:7" s="47" customFormat="1" ht="12.75">
      <c r="A60" s="103"/>
      <c r="B60" s="95" t="s">
        <v>82</v>
      </c>
      <c r="C60" s="95"/>
      <c r="D60" s="46" t="s">
        <v>83</v>
      </c>
      <c r="E60" s="96">
        <f>SUM(E61)</f>
        <v>27000</v>
      </c>
      <c r="F60" s="53">
        <f>SUM(F61:F66)</f>
        <v>27000</v>
      </c>
      <c r="G60" s="53">
        <f>SUM(G61:G66)</f>
        <v>0</v>
      </c>
    </row>
    <row r="61" spans="1:7" s="47" customFormat="1" ht="63.75">
      <c r="A61" s="103"/>
      <c r="B61" s="94"/>
      <c r="C61" s="95" t="s">
        <v>63</v>
      </c>
      <c r="D61" s="48" t="s">
        <v>64</v>
      </c>
      <c r="E61" s="108">
        <v>27000</v>
      </c>
      <c r="F61" s="52"/>
      <c r="G61" s="102"/>
    </row>
    <row r="62" spans="1:7" s="47" customFormat="1" ht="12.75">
      <c r="A62" s="103"/>
      <c r="B62" s="103"/>
      <c r="C62" s="95" t="s">
        <v>121</v>
      </c>
      <c r="D62" s="48" t="s">
        <v>122</v>
      </c>
      <c r="E62" s="108"/>
      <c r="F62" s="52">
        <f>1300+363</f>
        <v>1663</v>
      </c>
      <c r="G62" s="102"/>
    </row>
    <row r="63" spans="1:7" s="47" customFormat="1" ht="12.75">
      <c r="A63" s="103"/>
      <c r="B63" s="103"/>
      <c r="C63" s="95" t="s">
        <v>123</v>
      </c>
      <c r="D63" s="48" t="s">
        <v>106</v>
      </c>
      <c r="E63" s="108"/>
      <c r="F63" s="52">
        <f>182-116</f>
        <v>66</v>
      </c>
      <c r="G63" s="102"/>
    </row>
    <row r="64" spans="1:7" s="47" customFormat="1" ht="12.75">
      <c r="A64" s="103"/>
      <c r="B64" s="103"/>
      <c r="C64" s="95" t="s">
        <v>168</v>
      </c>
      <c r="D64" s="124" t="s">
        <v>107</v>
      </c>
      <c r="E64" s="108"/>
      <c r="F64" s="52">
        <f>10559+2771</f>
        <v>13330</v>
      </c>
      <c r="G64" s="102"/>
    </row>
    <row r="65" spans="1:7" s="47" customFormat="1" ht="12.75">
      <c r="A65" s="103"/>
      <c r="B65" s="103"/>
      <c r="C65" s="95" t="s">
        <v>124</v>
      </c>
      <c r="D65" s="48" t="s">
        <v>125</v>
      </c>
      <c r="E65" s="108"/>
      <c r="F65" s="52">
        <f>2959-1544</f>
        <v>1415</v>
      </c>
      <c r="G65" s="102"/>
    </row>
    <row r="66" spans="1:7" s="47" customFormat="1" ht="12.75">
      <c r="A66" s="103"/>
      <c r="B66" s="103"/>
      <c r="C66" s="106" t="s">
        <v>109</v>
      </c>
      <c r="D66" s="48" t="s">
        <v>108</v>
      </c>
      <c r="E66" s="108"/>
      <c r="F66" s="52">
        <f>12000-1474</f>
        <v>10526</v>
      </c>
      <c r="G66" s="102"/>
    </row>
    <row r="67" spans="1:7" s="47" customFormat="1" ht="25.5">
      <c r="A67" s="94" t="s">
        <v>84</v>
      </c>
      <c r="B67" s="95"/>
      <c r="C67" s="95"/>
      <c r="D67" s="46" t="s">
        <v>85</v>
      </c>
      <c r="E67" s="96">
        <f>SUM(E68,E95)</f>
        <v>2316000</v>
      </c>
      <c r="F67" s="96">
        <f>SUM(F68,F95)</f>
        <v>2316000</v>
      </c>
      <c r="G67" s="96">
        <f>G68</f>
        <v>11000</v>
      </c>
    </row>
    <row r="68" spans="1:7" s="47" customFormat="1" ht="25.5">
      <c r="A68" s="94"/>
      <c r="B68" s="97" t="s">
        <v>86</v>
      </c>
      <c r="C68" s="95"/>
      <c r="D68" s="46" t="s">
        <v>87</v>
      </c>
      <c r="E68" s="96">
        <f>SUM(E69:E70)</f>
        <v>2297000</v>
      </c>
      <c r="F68" s="49">
        <f>SUM(F71:F94)</f>
        <v>2297000</v>
      </c>
      <c r="G68" s="107">
        <f>SUM(G69:G94)</f>
        <v>11000</v>
      </c>
    </row>
    <row r="69" spans="1:7" s="47" customFormat="1" ht="63.75">
      <c r="A69" s="106"/>
      <c r="B69" s="100"/>
      <c r="C69" s="100" t="s">
        <v>63</v>
      </c>
      <c r="D69" s="110" t="s">
        <v>64</v>
      </c>
      <c r="E69" s="108">
        <v>2097000</v>
      </c>
      <c r="F69" s="52"/>
      <c r="G69" s="112"/>
    </row>
    <row r="70" spans="1:7" s="47" customFormat="1" ht="63.75" customHeight="1">
      <c r="A70" s="95" t="s">
        <v>84</v>
      </c>
      <c r="B70" s="100" t="s">
        <v>86</v>
      </c>
      <c r="C70" s="100" t="s">
        <v>77</v>
      </c>
      <c r="D70" s="110" t="s">
        <v>114</v>
      </c>
      <c r="E70" s="108">
        <v>200000</v>
      </c>
      <c r="F70" s="52"/>
      <c r="G70" s="112"/>
    </row>
    <row r="71" spans="1:7" s="47" customFormat="1" ht="29.25" customHeight="1">
      <c r="A71" s="94"/>
      <c r="B71" s="94"/>
      <c r="C71" s="109" t="s">
        <v>137</v>
      </c>
      <c r="D71" s="110" t="s">
        <v>138</v>
      </c>
      <c r="E71" s="108"/>
      <c r="F71" s="52">
        <v>2000</v>
      </c>
      <c r="G71" s="112"/>
    </row>
    <row r="72" spans="1:7" s="47" customFormat="1" ht="38.25">
      <c r="A72" s="103"/>
      <c r="B72" s="103"/>
      <c r="C72" s="100" t="s">
        <v>163</v>
      </c>
      <c r="D72" s="48" t="s">
        <v>164</v>
      </c>
      <c r="E72" s="108"/>
      <c r="F72" s="52">
        <v>149000</v>
      </c>
      <c r="G72" s="112"/>
    </row>
    <row r="73" spans="1:7" s="47" customFormat="1" ht="15.75" customHeight="1">
      <c r="A73" s="103"/>
      <c r="B73" s="103"/>
      <c r="C73" s="100" t="s">
        <v>115</v>
      </c>
      <c r="D73" s="48" t="s">
        <v>116</v>
      </c>
      <c r="E73" s="108"/>
      <c r="F73" s="52">
        <v>17585</v>
      </c>
      <c r="G73" s="112"/>
    </row>
    <row r="74" spans="1:7" s="47" customFormat="1" ht="12.75">
      <c r="A74" s="103"/>
      <c r="B74" s="103"/>
      <c r="C74" s="100" t="s">
        <v>119</v>
      </c>
      <c r="D74" s="48" t="s">
        <v>120</v>
      </c>
      <c r="E74" s="108"/>
      <c r="F74" s="52">
        <f>1300-85</f>
        <v>1215</v>
      </c>
      <c r="G74" s="112"/>
    </row>
    <row r="75" spans="1:7" s="47" customFormat="1" ht="27" customHeight="1">
      <c r="A75" s="103"/>
      <c r="B75" s="103"/>
      <c r="C75" s="100" t="s">
        <v>140</v>
      </c>
      <c r="D75" s="48" t="s">
        <v>141</v>
      </c>
      <c r="E75" s="108"/>
      <c r="F75" s="52">
        <v>1332000</v>
      </c>
      <c r="G75" s="112"/>
    </row>
    <row r="76" spans="1:7" s="47" customFormat="1" ht="38.25">
      <c r="A76" s="103"/>
      <c r="B76" s="103"/>
      <c r="C76" s="100" t="s">
        <v>142</v>
      </c>
      <c r="D76" s="48" t="s">
        <v>143</v>
      </c>
      <c r="E76" s="108"/>
      <c r="F76" s="52">
        <f>102700-7000</f>
        <v>95700</v>
      </c>
      <c r="G76" s="112"/>
    </row>
    <row r="77" spans="1:7" s="47" customFormat="1" ht="38.25">
      <c r="A77" s="103"/>
      <c r="B77" s="103"/>
      <c r="C77" s="100" t="s">
        <v>144</v>
      </c>
      <c r="D77" s="48" t="s">
        <v>145</v>
      </c>
      <c r="E77" s="108"/>
      <c r="F77" s="52">
        <v>109000</v>
      </c>
      <c r="G77" s="112"/>
    </row>
    <row r="78" spans="1:7" s="47" customFormat="1" ht="12.75">
      <c r="A78" s="103"/>
      <c r="B78" s="103"/>
      <c r="C78" s="100" t="s">
        <v>121</v>
      </c>
      <c r="D78" s="48" t="s">
        <v>122</v>
      </c>
      <c r="E78" s="108"/>
      <c r="F78" s="52">
        <f>3500+4500</f>
        <v>8000</v>
      </c>
      <c r="G78" s="112"/>
    </row>
    <row r="79" spans="1:7" s="47" customFormat="1" ht="12.75">
      <c r="A79" s="103"/>
      <c r="B79" s="103"/>
      <c r="C79" s="100" t="s">
        <v>123</v>
      </c>
      <c r="D79" s="48" t="s">
        <v>106</v>
      </c>
      <c r="E79" s="108"/>
      <c r="F79" s="52">
        <v>500</v>
      </c>
      <c r="G79" s="112"/>
    </row>
    <row r="80" spans="1:7" s="47" customFormat="1" ht="26.25" customHeight="1">
      <c r="A80" s="103"/>
      <c r="B80" s="103"/>
      <c r="C80" s="100" t="s">
        <v>146</v>
      </c>
      <c r="D80" s="48" t="s">
        <v>162</v>
      </c>
      <c r="E80" s="108"/>
      <c r="F80" s="52">
        <v>110000</v>
      </c>
      <c r="G80" s="112"/>
    </row>
    <row r="81" spans="1:7" s="47" customFormat="1" ht="12.75">
      <c r="A81" s="103"/>
      <c r="B81" s="103"/>
      <c r="C81" s="100" t="s">
        <v>124</v>
      </c>
      <c r="D81" s="48" t="s">
        <v>125</v>
      </c>
      <c r="E81" s="108"/>
      <c r="F81" s="52">
        <v>106000</v>
      </c>
      <c r="G81" s="112"/>
    </row>
    <row r="82" spans="1:7" s="47" customFormat="1" ht="12.75">
      <c r="A82" s="83"/>
      <c r="B82" s="83"/>
      <c r="C82" s="100" t="s">
        <v>147</v>
      </c>
      <c r="D82" s="48" t="s">
        <v>148</v>
      </c>
      <c r="E82" s="108"/>
      <c r="F82" s="52">
        <v>1000</v>
      </c>
      <c r="G82" s="112"/>
    </row>
    <row r="83" spans="1:7" s="47" customFormat="1" ht="12.75">
      <c r="A83" s="103"/>
      <c r="B83" s="103"/>
      <c r="C83" s="100" t="s">
        <v>126</v>
      </c>
      <c r="D83" s="48" t="s">
        <v>127</v>
      </c>
      <c r="E83" s="108"/>
      <c r="F83" s="52">
        <v>55000</v>
      </c>
      <c r="G83" s="112"/>
    </row>
    <row r="84" spans="1:7" s="47" customFormat="1" ht="12.75">
      <c r="A84" s="103"/>
      <c r="B84" s="103"/>
      <c r="C84" s="100" t="s">
        <v>128</v>
      </c>
      <c r="D84" s="48" t="s">
        <v>129</v>
      </c>
      <c r="E84" s="108"/>
      <c r="F84" s="52">
        <f>34032-5000</f>
        <v>29032</v>
      </c>
      <c r="G84" s="112"/>
    </row>
    <row r="85" spans="1:7" s="47" customFormat="1" ht="12.75">
      <c r="A85" s="103"/>
      <c r="B85" s="103"/>
      <c r="C85" s="100" t="s">
        <v>175</v>
      </c>
      <c r="D85" s="48" t="s">
        <v>176</v>
      </c>
      <c r="E85" s="108"/>
      <c r="F85" s="52">
        <v>10000</v>
      </c>
      <c r="G85" s="112"/>
    </row>
    <row r="86" spans="1:7" s="47" customFormat="1" ht="12.75">
      <c r="A86" s="103"/>
      <c r="B86" s="103"/>
      <c r="C86" s="100" t="s">
        <v>109</v>
      </c>
      <c r="D86" s="48" t="s">
        <v>108</v>
      </c>
      <c r="E86" s="108"/>
      <c r="F86" s="52">
        <f>55270-5000</f>
        <v>50270</v>
      </c>
      <c r="G86" s="112"/>
    </row>
    <row r="87" spans="1:7" s="47" customFormat="1" ht="12.75">
      <c r="A87" s="103"/>
      <c r="B87" s="103"/>
      <c r="C87" s="100" t="s">
        <v>130</v>
      </c>
      <c r="D87" s="48" t="s">
        <v>131</v>
      </c>
      <c r="E87" s="108"/>
      <c r="F87" s="52">
        <v>4000</v>
      </c>
      <c r="G87" s="112"/>
    </row>
    <row r="88" spans="1:7" s="47" customFormat="1" ht="12.75">
      <c r="A88" s="103"/>
      <c r="B88" s="103"/>
      <c r="C88" s="100" t="s">
        <v>172</v>
      </c>
      <c r="D88" s="48" t="s">
        <v>173</v>
      </c>
      <c r="E88" s="108"/>
      <c r="F88" s="52">
        <v>730</v>
      </c>
      <c r="G88" s="112"/>
    </row>
    <row r="89" spans="1:7" s="47" customFormat="1" ht="12.75">
      <c r="A89" s="83"/>
      <c r="B89" s="83"/>
      <c r="C89" s="100" t="s">
        <v>110</v>
      </c>
      <c r="D89" s="48" t="s">
        <v>111</v>
      </c>
      <c r="E89" s="108"/>
      <c r="F89" s="52">
        <v>10000</v>
      </c>
      <c r="G89" s="112"/>
    </row>
    <row r="90" spans="1:7" s="47" customFormat="1" ht="25.5">
      <c r="A90" s="103"/>
      <c r="B90" s="103"/>
      <c r="C90" s="100" t="s">
        <v>133</v>
      </c>
      <c r="D90" s="48" t="s">
        <v>134</v>
      </c>
      <c r="E90" s="108"/>
      <c r="F90" s="52">
        <v>743</v>
      </c>
      <c r="G90" s="112"/>
    </row>
    <row r="91" spans="1:7" s="47" customFormat="1" ht="27.75" customHeight="1">
      <c r="A91" s="103"/>
      <c r="B91" s="103"/>
      <c r="C91" s="100" t="s">
        <v>149</v>
      </c>
      <c r="D91" s="48" t="s">
        <v>150</v>
      </c>
      <c r="E91" s="108"/>
      <c r="F91" s="52">
        <v>5000</v>
      </c>
      <c r="G91" s="112"/>
    </row>
    <row r="92" spans="1:7" s="47" customFormat="1" ht="12.75">
      <c r="A92" s="103"/>
      <c r="B92" s="103"/>
      <c r="C92" s="100" t="s">
        <v>151</v>
      </c>
      <c r="D92" s="48" t="s">
        <v>152</v>
      </c>
      <c r="E92" s="108"/>
      <c r="F92" s="52">
        <v>225</v>
      </c>
      <c r="G92" s="112"/>
    </row>
    <row r="93" spans="1:7" s="47" customFormat="1" ht="25.5">
      <c r="A93" s="103"/>
      <c r="B93" s="103"/>
      <c r="C93" s="109" t="s">
        <v>153</v>
      </c>
      <c r="D93" s="48" t="s">
        <v>154</v>
      </c>
      <c r="E93" s="108"/>
      <c r="F93" s="52">
        <v>200000</v>
      </c>
      <c r="G93" s="112"/>
    </row>
    <row r="94" spans="1:7" s="47" customFormat="1" ht="41.25" customHeight="1">
      <c r="A94" s="103"/>
      <c r="B94" s="106"/>
      <c r="C94" s="109" t="s">
        <v>112</v>
      </c>
      <c r="D94" s="48" t="s">
        <v>113</v>
      </c>
      <c r="E94" s="108"/>
      <c r="F94" s="52"/>
      <c r="G94" s="108">
        <v>11000</v>
      </c>
    </row>
    <row r="95" spans="1:7" s="47" customFormat="1" ht="12.75">
      <c r="A95" s="103"/>
      <c r="B95" s="109" t="s">
        <v>88</v>
      </c>
      <c r="C95" s="100"/>
      <c r="D95" s="46" t="s">
        <v>89</v>
      </c>
      <c r="E95" s="96">
        <f>SUM(E96:E96)</f>
        <v>19000</v>
      </c>
      <c r="F95" s="53">
        <f>SUM(F97:F97)</f>
        <v>19000</v>
      </c>
      <c r="G95" s="53">
        <f>SUM(G97:G97)</f>
        <v>0</v>
      </c>
    </row>
    <row r="96" spans="1:7" s="47" customFormat="1" ht="62.25" customHeight="1">
      <c r="A96" s="103"/>
      <c r="B96" s="97"/>
      <c r="C96" s="109" t="s">
        <v>77</v>
      </c>
      <c r="D96" s="110" t="s">
        <v>114</v>
      </c>
      <c r="E96" s="108">
        <f>21000-2000</f>
        <v>19000</v>
      </c>
      <c r="F96" s="52"/>
      <c r="G96" s="102"/>
    </row>
    <row r="97" spans="1:7" s="47" customFormat="1" ht="25.5">
      <c r="A97" s="106"/>
      <c r="B97" s="109"/>
      <c r="C97" s="100" t="s">
        <v>135</v>
      </c>
      <c r="D97" s="48" t="s">
        <v>136</v>
      </c>
      <c r="E97" s="108"/>
      <c r="F97" s="52">
        <f>21000-2000</f>
        <v>19000</v>
      </c>
      <c r="G97" s="102"/>
    </row>
    <row r="98" spans="1:7" s="47" customFormat="1" ht="18" customHeight="1">
      <c r="A98" s="106" t="s">
        <v>90</v>
      </c>
      <c r="B98" s="106"/>
      <c r="C98" s="95"/>
      <c r="D98" s="46" t="s">
        <v>91</v>
      </c>
      <c r="E98" s="96">
        <f>E99</f>
        <v>803000</v>
      </c>
      <c r="F98" s="96">
        <f>F99</f>
        <v>803000</v>
      </c>
      <c r="G98" s="96">
        <f>G99</f>
        <v>0</v>
      </c>
    </row>
    <row r="99" spans="1:7" s="47" customFormat="1" ht="51">
      <c r="A99" s="94" t="s">
        <v>90</v>
      </c>
      <c r="B99" s="94" t="s">
        <v>92</v>
      </c>
      <c r="C99" s="95"/>
      <c r="D99" s="46" t="s">
        <v>93</v>
      </c>
      <c r="E99" s="96">
        <f>SUM(E100:E100)</f>
        <v>803000</v>
      </c>
      <c r="F99" s="53">
        <f>SUM(F101:F101)</f>
        <v>803000</v>
      </c>
      <c r="G99" s="53">
        <f>SUM(G101:G101)</f>
        <v>0</v>
      </c>
    </row>
    <row r="100" spans="1:7" s="47" customFormat="1" ht="63.75">
      <c r="A100" s="127"/>
      <c r="B100" s="95"/>
      <c r="C100" s="100" t="s">
        <v>63</v>
      </c>
      <c r="D100" s="48" t="s">
        <v>64</v>
      </c>
      <c r="E100" s="108">
        <f>789000+14000</f>
        <v>803000</v>
      </c>
      <c r="F100" s="52"/>
      <c r="G100" s="102"/>
    </row>
    <row r="101" spans="1:7" s="47" customFormat="1" ht="12.75">
      <c r="A101" s="127" t="s">
        <v>90</v>
      </c>
      <c r="B101" s="95" t="s">
        <v>92</v>
      </c>
      <c r="C101" s="100" t="s">
        <v>155</v>
      </c>
      <c r="D101" s="48" t="s">
        <v>156</v>
      </c>
      <c r="E101" s="108"/>
      <c r="F101" s="52">
        <f>789000+14000</f>
        <v>803000</v>
      </c>
      <c r="G101" s="102"/>
    </row>
    <row r="102" spans="1:7" s="47" customFormat="1" ht="18.75" customHeight="1">
      <c r="A102" s="94">
        <v>852</v>
      </c>
      <c r="B102" s="100"/>
      <c r="C102" s="95"/>
      <c r="D102" s="46" t="s">
        <v>157</v>
      </c>
      <c r="E102" s="96">
        <f>SUM(E103,E117)</f>
        <v>229494</v>
      </c>
      <c r="F102" s="96">
        <f>SUM(F103,F117)</f>
        <v>229494</v>
      </c>
      <c r="G102" s="96">
        <f>SUM(G103,G121)</f>
        <v>0</v>
      </c>
    </row>
    <row r="103" spans="1:7" s="47" customFormat="1" ht="19.5" customHeight="1">
      <c r="A103" s="94"/>
      <c r="B103" s="97" t="s">
        <v>94</v>
      </c>
      <c r="C103" s="95"/>
      <c r="D103" s="46" t="s">
        <v>95</v>
      </c>
      <c r="E103" s="96">
        <f>SUM(E104:E116)</f>
        <v>216000</v>
      </c>
      <c r="F103" s="96">
        <f>SUM(F104:F116)</f>
        <v>216000</v>
      </c>
      <c r="G103" s="96">
        <f>SUM(G104:G116)</f>
        <v>0</v>
      </c>
    </row>
    <row r="104" spans="1:7" s="47" customFormat="1" ht="63.75">
      <c r="A104" s="99"/>
      <c r="B104" s="94"/>
      <c r="C104" s="100" t="s">
        <v>63</v>
      </c>
      <c r="D104" s="48" t="s">
        <v>64</v>
      </c>
      <c r="E104" s="108">
        <v>216000</v>
      </c>
      <c r="F104" s="52"/>
      <c r="G104" s="102"/>
    </row>
    <row r="105" spans="1:7" s="47" customFormat="1" ht="12.75">
      <c r="A105" s="99"/>
      <c r="B105" s="103"/>
      <c r="C105" s="133" t="s">
        <v>139</v>
      </c>
      <c r="D105" s="134" t="s">
        <v>158</v>
      </c>
      <c r="E105" s="136"/>
      <c r="F105" s="138">
        <v>1692</v>
      </c>
      <c r="G105" s="140"/>
    </row>
    <row r="106" spans="1:7" s="47" customFormat="1" ht="12.75">
      <c r="A106" s="99"/>
      <c r="B106" s="103"/>
      <c r="C106" s="129"/>
      <c r="D106" s="135"/>
      <c r="E106" s="137"/>
      <c r="F106" s="139"/>
      <c r="G106" s="141"/>
    </row>
    <row r="107" spans="1:7" s="47" customFormat="1" ht="25.5">
      <c r="A107" s="99"/>
      <c r="B107" s="103"/>
      <c r="C107" s="109" t="s">
        <v>115</v>
      </c>
      <c r="D107" s="110" t="s">
        <v>116</v>
      </c>
      <c r="E107" s="114"/>
      <c r="F107" s="115">
        <v>143828</v>
      </c>
      <c r="G107" s="111"/>
    </row>
    <row r="108" spans="1:7" s="47" customFormat="1" ht="12.75">
      <c r="A108" s="99"/>
      <c r="B108" s="103"/>
      <c r="C108" s="109" t="s">
        <v>119</v>
      </c>
      <c r="D108" s="48" t="s">
        <v>120</v>
      </c>
      <c r="E108" s="114"/>
      <c r="F108" s="115">
        <v>7684</v>
      </c>
      <c r="G108" s="111"/>
    </row>
    <row r="109" spans="1:7" s="47" customFormat="1" ht="12.75">
      <c r="A109" s="99"/>
      <c r="B109" s="103"/>
      <c r="C109" s="109" t="s">
        <v>121</v>
      </c>
      <c r="D109" s="110" t="s">
        <v>122</v>
      </c>
      <c r="E109" s="114"/>
      <c r="F109" s="115">
        <v>28957</v>
      </c>
      <c r="G109" s="111"/>
    </row>
    <row r="110" spans="1:7" s="47" customFormat="1" ht="12.75">
      <c r="A110" s="99"/>
      <c r="B110" s="103"/>
      <c r="C110" s="109" t="s">
        <v>123</v>
      </c>
      <c r="D110" s="110" t="s">
        <v>106</v>
      </c>
      <c r="E110" s="114"/>
      <c r="F110" s="115">
        <v>3712</v>
      </c>
      <c r="G110" s="111"/>
    </row>
    <row r="111" spans="1:7" s="47" customFormat="1" ht="12.75">
      <c r="A111" s="99"/>
      <c r="B111" s="103"/>
      <c r="C111" s="109" t="s">
        <v>124</v>
      </c>
      <c r="D111" s="110" t="s">
        <v>125</v>
      </c>
      <c r="E111" s="114"/>
      <c r="F111" s="115">
        <v>12182</v>
      </c>
      <c r="G111" s="111"/>
    </row>
    <row r="112" spans="1:7" s="47" customFormat="1" ht="12.75">
      <c r="A112" s="99"/>
      <c r="B112" s="103"/>
      <c r="C112" s="109" t="s">
        <v>175</v>
      </c>
      <c r="D112" s="110" t="s">
        <v>176</v>
      </c>
      <c r="E112" s="114"/>
      <c r="F112" s="115">
        <v>495</v>
      </c>
      <c r="G112" s="111"/>
    </row>
    <row r="113" spans="1:7" s="47" customFormat="1" ht="12.75">
      <c r="A113" s="99"/>
      <c r="B113" s="103"/>
      <c r="C113" s="100" t="s">
        <v>109</v>
      </c>
      <c r="D113" s="48" t="s">
        <v>108</v>
      </c>
      <c r="E113" s="101"/>
      <c r="F113" s="50">
        <f>11000-495</f>
        <v>10505</v>
      </c>
      <c r="G113" s="102"/>
    </row>
    <row r="114" spans="1:7" s="47" customFormat="1" ht="12.75">
      <c r="A114" s="99"/>
      <c r="B114" s="103"/>
      <c r="C114" s="100" t="s">
        <v>130</v>
      </c>
      <c r="D114" s="48" t="s">
        <v>131</v>
      </c>
      <c r="E114" s="101"/>
      <c r="F114" s="50">
        <v>505</v>
      </c>
      <c r="G114" s="102"/>
    </row>
    <row r="115" spans="1:7" s="47" customFormat="1" ht="12.75">
      <c r="A115" s="99"/>
      <c r="B115" s="103"/>
      <c r="C115" s="100" t="s">
        <v>110</v>
      </c>
      <c r="D115" s="48" t="s">
        <v>111</v>
      </c>
      <c r="E115" s="101"/>
      <c r="F115" s="50">
        <v>600</v>
      </c>
      <c r="G115" s="102"/>
    </row>
    <row r="116" spans="1:7" s="47" customFormat="1" ht="25.5">
      <c r="A116" s="99"/>
      <c r="B116" s="106"/>
      <c r="C116" s="97" t="s">
        <v>133</v>
      </c>
      <c r="D116" s="113" t="s">
        <v>134</v>
      </c>
      <c r="E116" s="116"/>
      <c r="F116" s="79">
        <v>5840</v>
      </c>
      <c r="G116" s="117"/>
    </row>
    <row r="117" spans="1:7" s="47" customFormat="1" ht="51">
      <c r="A117" s="103"/>
      <c r="B117" s="109" t="s">
        <v>96</v>
      </c>
      <c r="C117" s="97"/>
      <c r="D117" s="118" t="s">
        <v>97</v>
      </c>
      <c r="E117" s="119">
        <f>SUM(E118)</f>
        <v>13494</v>
      </c>
      <c r="F117" s="120">
        <f>SUM(F119)</f>
        <v>13494</v>
      </c>
      <c r="G117" s="121">
        <f>SUM(G118)</f>
        <v>0</v>
      </c>
    </row>
    <row r="118" spans="1:7" s="47" customFormat="1" ht="63.75">
      <c r="A118" s="103"/>
      <c r="B118" s="128"/>
      <c r="C118" s="94" t="s">
        <v>63</v>
      </c>
      <c r="D118" s="48" t="s">
        <v>64</v>
      </c>
      <c r="E118" s="116">
        <f>9000+4494</f>
        <v>13494</v>
      </c>
      <c r="F118" s="79">
        <v>0</v>
      </c>
      <c r="G118" s="117">
        <v>0</v>
      </c>
    </row>
    <row r="119" spans="1:7" s="47" customFormat="1" ht="12.75">
      <c r="A119" s="106"/>
      <c r="B119" s="129"/>
      <c r="C119" s="94" t="s">
        <v>159</v>
      </c>
      <c r="D119" s="113" t="s">
        <v>160</v>
      </c>
      <c r="E119" s="116">
        <v>0</v>
      </c>
      <c r="F119" s="79">
        <f>9000+4494</f>
        <v>13494</v>
      </c>
      <c r="G119" s="117">
        <v>0</v>
      </c>
    </row>
    <row r="120" spans="1:7" s="47" customFormat="1" ht="25.5">
      <c r="A120" s="103" t="s">
        <v>98</v>
      </c>
      <c r="B120" s="109"/>
      <c r="C120" s="97"/>
      <c r="D120" s="125" t="s">
        <v>170</v>
      </c>
      <c r="E120" s="119">
        <f>SUM(E121)</f>
        <v>1600</v>
      </c>
      <c r="F120" s="119">
        <f>SUM(F121)</f>
        <v>1600</v>
      </c>
      <c r="G120" s="117"/>
    </row>
    <row r="121" spans="1:7" s="47" customFormat="1" ht="12.75">
      <c r="A121" s="103"/>
      <c r="B121" s="95" t="s">
        <v>169</v>
      </c>
      <c r="C121" s="97"/>
      <c r="D121" s="126" t="s">
        <v>171</v>
      </c>
      <c r="E121" s="119">
        <f>SUM(E122)</f>
        <v>1600</v>
      </c>
      <c r="F121" s="120">
        <f>SUM(F122:F124)</f>
        <v>1600</v>
      </c>
      <c r="G121" s="121">
        <f>SUM(G122)</f>
        <v>0</v>
      </c>
    </row>
    <row r="122" spans="1:7" s="47" customFormat="1" ht="63.75">
      <c r="A122" s="103"/>
      <c r="B122" s="128"/>
      <c r="C122" s="94" t="s">
        <v>63</v>
      </c>
      <c r="D122" s="48" t="s">
        <v>64</v>
      </c>
      <c r="E122" s="116">
        <v>1600</v>
      </c>
      <c r="F122" s="79">
        <v>0</v>
      </c>
      <c r="G122" s="117">
        <v>0</v>
      </c>
    </row>
    <row r="123" spans="1:7" s="47" customFormat="1" ht="25.5">
      <c r="A123" s="106"/>
      <c r="B123" s="129"/>
      <c r="C123" s="94" t="s">
        <v>115</v>
      </c>
      <c r="D123" s="110" t="s">
        <v>116</v>
      </c>
      <c r="E123" s="116">
        <v>0</v>
      </c>
      <c r="F123" s="79">
        <v>1365</v>
      </c>
      <c r="G123" s="117">
        <v>0</v>
      </c>
    </row>
    <row r="124" spans="1:7" s="47" customFormat="1" ht="12.75">
      <c r="A124" s="106"/>
      <c r="B124" s="109"/>
      <c r="C124" s="94" t="s">
        <v>121</v>
      </c>
      <c r="D124" s="110" t="s">
        <v>122</v>
      </c>
      <c r="E124" s="116">
        <v>0</v>
      </c>
      <c r="F124" s="79">
        <v>235</v>
      </c>
      <c r="G124" s="117"/>
    </row>
    <row r="125" spans="1:7" s="47" customFormat="1" ht="12.75">
      <c r="A125" s="130" t="s">
        <v>161</v>
      </c>
      <c r="B125" s="131"/>
      <c r="C125" s="131"/>
      <c r="D125" s="131"/>
      <c r="E125" s="53">
        <f>E11+E18+E25+E48+E67+E98+E102+E120</f>
        <v>3856717</v>
      </c>
      <c r="F125" s="53">
        <f>F11+F18+F25+F48+F67+F98+F102+F120</f>
        <v>3856717</v>
      </c>
      <c r="G125" s="53">
        <f>G11+G18+G25+G48+G67+G98+G102</f>
        <v>986000</v>
      </c>
    </row>
    <row r="126" spans="6:7" ht="12.75">
      <c r="F126" s="84"/>
      <c r="G126" s="78"/>
    </row>
    <row r="127" spans="6:7" ht="12.75">
      <c r="F127" s="84"/>
      <c r="G127" s="78"/>
    </row>
    <row r="128" spans="6:7" ht="12.75">
      <c r="F128" s="84"/>
      <c r="G128" s="78"/>
    </row>
    <row r="129" spans="6:7" ht="12.75">
      <c r="F129" s="84"/>
      <c r="G129" s="78"/>
    </row>
    <row r="130" spans="6:7" ht="12.75">
      <c r="F130" s="84"/>
      <c r="G130" s="78"/>
    </row>
    <row r="131" spans="6:7" ht="12.75">
      <c r="F131" s="84"/>
      <c r="G131" s="78"/>
    </row>
    <row r="132" spans="6:7" ht="12.75">
      <c r="F132" s="84"/>
      <c r="G132" s="78"/>
    </row>
    <row r="133" spans="6:7" ht="12.75">
      <c r="F133" s="84"/>
      <c r="G133" s="78"/>
    </row>
    <row r="134" spans="6:7" ht="12.75">
      <c r="F134" s="84"/>
      <c r="G134" s="78"/>
    </row>
    <row r="135" spans="6:7" ht="12.75">
      <c r="F135" s="84"/>
      <c r="G135" s="78"/>
    </row>
    <row r="136" spans="6:7" ht="12.75">
      <c r="F136" s="84"/>
      <c r="G136" s="78"/>
    </row>
    <row r="137" spans="6:7" ht="12.75">
      <c r="F137" s="84"/>
      <c r="G137" s="78"/>
    </row>
    <row r="138" spans="6:7" ht="12.75">
      <c r="F138" s="84"/>
      <c r="G138" s="78"/>
    </row>
    <row r="139" spans="6:7" ht="12.75">
      <c r="F139" s="84"/>
      <c r="G139" s="78"/>
    </row>
    <row r="140" spans="6:7" ht="12.75">
      <c r="F140" s="84"/>
      <c r="G140" s="78"/>
    </row>
    <row r="141" spans="6:7" ht="12.75">
      <c r="F141" s="84"/>
      <c r="G141" s="78"/>
    </row>
    <row r="142" spans="6:7" ht="12.75">
      <c r="F142" s="84"/>
      <c r="G142" s="78"/>
    </row>
    <row r="143" spans="6:7" ht="12.75">
      <c r="F143" s="84"/>
      <c r="G143" s="78"/>
    </row>
    <row r="144" spans="6:7" ht="12.75">
      <c r="F144" s="84"/>
      <c r="G144" s="78"/>
    </row>
    <row r="145" spans="6:7" ht="12.75">
      <c r="F145" s="84"/>
      <c r="G145" s="78"/>
    </row>
    <row r="146" spans="6:7" ht="12.75">
      <c r="F146" s="84"/>
      <c r="G146" s="78"/>
    </row>
    <row r="147" spans="6:7" ht="12.75">
      <c r="F147" s="84"/>
      <c r="G147" s="78"/>
    </row>
    <row r="148" spans="6:7" ht="12.75">
      <c r="F148" s="84"/>
      <c r="G148" s="78"/>
    </row>
    <row r="149" spans="6:7" ht="12.75">
      <c r="F149" s="84"/>
      <c r="G149" s="78"/>
    </row>
    <row r="150" spans="6:7" ht="12.75">
      <c r="F150" s="84"/>
      <c r="G150" s="78"/>
    </row>
    <row r="151" spans="6:7" ht="12.75">
      <c r="F151" s="84"/>
      <c r="G151" s="78"/>
    </row>
    <row r="152" spans="6:7" ht="12.75">
      <c r="F152" s="84"/>
      <c r="G152" s="78"/>
    </row>
    <row r="153" spans="6:7" ht="12.75">
      <c r="F153" s="84"/>
      <c r="G153" s="78"/>
    </row>
    <row r="154" spans="6:7" ht="12.75">
      <c r="F154" s="84"/>
      <c r="G154" s="78"/>
    </row>
    <row r="155" spans="6:7" ht="12.75">
      <c r="F155" s="84"/>
      <c r="G155" s="78"/>
    </row>
    <row r="156" spans="6:7" ht="12.75">
      <c r="F156" s="84"/>
      <c r="G156" s="78"/>
    </row>
    <row r="157" spans="6:7" ht="12.75">
      <c r="F157" s="84"/>
      <c r="G157" s="78"/>
    </row>
    <row r="158" spans="6:7" ht="12.75">
      <c r="F158" s="84"/>
      <c r="G158" s="78"/>
    </row>
    <row r="159" spans="6:7" ht="12.75">
      <c r="F159" s="84"/>
      <c r="G159" s="78"/>
    </row>
    <row r="160" spans="6:7" ht="12.75">
      <c r="F160" s="84"/>
      <c r="G160" s="78"/>
    </row>
    <row r="161" spans="6:7" ht="12.75">
      <c r="F161" s="84"/>
      <c r="G161" s="78"/>
    </row>
    <row r="162" spans="6:7" ht="12.75">
      <c r="F162" s="84"/>
      <c r="G162" s="78"/>
    </row>
    <row r="163" spans="6:7" ht="12.75">
      <c r="F163" s="84"/>
      <c r="G163" s="78"/>
    </row>
    <row r="164" spans="6:7" ht="12.75">
      <c r="F164" s="84"/>
      <c r="G164" s="78"/>
    </row>
    <row r="165" spans="6:7" ht="12.75">
      <c r="F165" s="84"/>
      <c r="G165" s="78"/>
    </row>
    <row r="166" spans="6:7" ht="12.75">
      <c r="F166" s="84"/>
      <c r="G166" s="78"/>
    </row>
    <row r="167" spans="6:7" ht="12.75">
      <c r="F167" s="84"/>
      <c r="G167" s="78"/>
    </row>
    <row r="168" spans="6:7" ht="12.75">
      <c r="F168" s="84"/>
      <c r="G168" s="78"/>
    </row>
    <row r="169" spans="6:7" ht="12.75">
      <c r="F169" s="84"/>
      <c r="G169" s="78"/>
    </row>
    <row r="170" spans="6:7" ht="12.75">
      <c r="F170" s="84"/>
      <c r="G170" s="78"/>
    </row>
    <row r="171" spans="6:7" ht="12.75">
      <c r="F171" s="84"/>
      <c r="G171" s="78"/>
    </row>
    <row r="172" spans="6:7" ht="12.75">
      <c r="F172" s="84"/>
      <c r="G172" s="78"/>
    </row>
    <row r="173" spans="6:7" ht="12.75">
      <c r="F173" s="84"/>
      <c r="G173" s="78"/>
    </row>
    <row r="174" spans="6:7" ht="12.75">
      <c r="F174" s="84"/>
      <c r="G174" s="78"/>
    </row>
    <row r="175" spans="6:7" ht="12.75">
      <c r="F175" s="84"/>
      <c r="G175" s="78"/>
    </row>
    <row r="176" spans="6:7" ht="12.75">
      <c r="F176" s="84"/>
      <c r="G176" s="78"/>
    </row>
    <row r="177" spans="6:7" ht="12.75">
      <c r="F177" s="84"/>
      <c r="G177" s="78"/>
    </row>
    <row r="178" spans="6:7" ht="12.75">
      <c r="F178" s="84"/>
      <c r="G178" s="78"/>
    </row>
    <row r="179" spans="6:7" ht="12.75">
      <c r="F179" s="84"/>
      <c r="G179" s="78"/>
    </row>
    <row r="180" spans="6:7" ht="12.75">
      <c r="F180" s="84"/>
      <c r="G180" s="78"/>
    </row>
    <row r="181" spans="6:7" ht="12.75">
      <c r="F181" s="84"/>
      <c r="G181" s="78"/>
    </row>
    <row r="182" spans="6:7" ht="12.75">
      <c r="F182" s="84"/>
      <c r="G182" s="78"/>
    </row>
    <row r="183" spans="6:7" ht="12.75">
      <c r="F183" s="84"/>
      <c r="G183" s="78"/>
    </row>
    <row r="184" spans="6:7" ht="12.75">
      <c r="F184" s="84"/>
      <c r="G184" s="78"/>
    </row>
    <row r="185" spans="6:7" ht="12.75">
      <c r="F185" s="84"/>
      <c r="G185" s="78"/>
    </row>
    <row r="186" spans="6:7" ht="12.75">
      <c r="F186" s="84"/>
      <c r="G186" s="78"/>
    </row>
    <row r="187" spans="6:7" ht="12.75">
      <c r="F187" s="84"/>
      <c r="G187" s="78"/>
    </row>
    <row r="188" spans="6:7" ht="12.75">
      <c r="F188" s="84"/>
      <c r="G188" s="78"/>
    </row>
    <row r="189" spans="6:7" ht="12.75">
      <c r="F189" s="84"/>
      <c r="G189" s="78"/>
    </row>
    <row r="190" spans="6:7" ht="12.75">
      <c r="F190" s="84"/>
      <c r="G190" s="78"/>
    </row>
    <row r="191" spans="6:7" ht="12.75">
      <c r="F191" s="84"/>
      <c r="G191" s="78"/>
    </row>
    <row r="192" spans="6:7" ht="12.75">
      <c r="F192" s="84"/>
      <c r="G192" s="78"/>
    </row>
    <row r="193" spans="6:7" ht="12.75">
      <c r="F193" s="84"/>
      <c r="G193" s="78"/>
    </row>
    <row r="194" spans="6:7" ht="12.75">
      <c r="F194" s="84"/>
      <c r="G194" s="78"/>
    </row>
    <row r="195" spans="6:7" ht="12.75">
      <c r="F195" s="84"/>
      <c r="G195" s="78"/>
    </row>
    <row r="196" spans="6:7" ht="12.75">
      <c r="F196" s="84"/>
      <c r="G196" s="78"/>
    </row>
    <row r="197" spans="6:7" ht="12.75">
      <c r="F197" s="84"/>
      <c r="G197" s="78"/>
    </row>
    <row r="198" spans="6:7" ht="12.75">
      <c r="F198" s="84"/>
      <c r="G198" s="78"/>
    </row>
    <row r="199" spans="6:7" ht="12.75">
      <c r="F199" s="84"/>
      <c r="G199" s="78"/>
    </row>
    <row r="200" spans="6:7" ht="12.75">
      <c r="F200" s="84"/>
      <c r="G200" s="78"/>
    </row>
    <row r="201" spans="6:7" ht="12.75">
      <c r="F201" s="84"/>
      <c r="G201" s="78"/>
    </row>
    <row r="202" spans="6:7" ht="12.75">
      <c r="F202" s="84"/>
      <c r="G202" s="78"/>
    </row>
    <row r="203" spans="6:7" ht="12.75">
      <c r="F203" s="84"/>
      <c r="G203" s="78"/>
    </row>
    <row r="204" spans="6:7" ht="12.75">
      <c r="F204" s="84"/>
      <c r="G204" s="78"/>
    </row>
    <row r="205" spans="6:7" ht="12.75">
      <c r="F205" s="84"/>
      <c r="G205" s="78"/>
    </row>
    <row r="206" spans="6:7" ht="12.75">
      <c r="F206" s="84"/>
      <c r="G206" s="78"/>
    </row>
    <row r="207" spans="6:7" ht="12.75">
      <c r="F207" s="84"/>
      <c r="G207" s="78"/>
    </row>
    <row r="208" spans="6:7" ht="12.75">
      <c r="F208" s="84"/>
      <c r="G208" s="78"/>
    </row>
    <row r="209" spans="6:7" ht="12.75">
      <c r="F209" s="84"/>
      <c r="G209" s="78"/>
    </row>
    <row r="210" spans="6:7" ht="12.75">
      <c r="F210" s="84"/>
      <c r="G210" s="78"/>
    </row>
    <row r="211" spans="6:7" ht="12.75">
      <c r="F211" s="84"/>
      <c r="G211" s="78"/>
    </row>
    <row r="212" spans="6:7" ht="12.75">
      <c r="F212" s="84"/>
      <c r="G212" s="78"/>
    </row>
    <row r="213" spans="6:7" ht="12.75">
      <c r="F213" s="84"/>
      <c r="G213" s="78"/>
    </row>
    <row r="214" spans="6:7" ht="12.75">
      <c r="F214" s="84"/>
      <c r="G214" s="78"/>
    </row>
    <row r="215" spans="6:7" ht="12.75">
      <c r="F215" s="84"/>
      <c r="G215" s="78"/>
    </row>
    <row r="216" spans="6:7" ht="12.75">
      <c r="F216" s="84"/>
      <c r="G216" s="78"/>
    </row>
    <row r="217" spans="6:7" ht="12.75">
      <c r="F217" s="84"/>
      <c r="G217" s="78"/>
    </row>
    <row r="218" spans="6:7" ht="12.75">
      <c r="F218" s="84"/>
      <c r="G218" s="78"/>
    </row>
    <row r="219" spans="6:7" ht="12.75">
      <c r="F219" s="84"/>
      <c r="G219" s="78"/>
    </row>
    <row r="220" spans="6:7" ht="12.75">
      <c r="F220" s="84"/>
      <c r="G220" s="78"/>
    </row>
    <row r="221" spans="6:7" ht="12.75">
      <c r="F221" s="84"/>
      <c r="G221" s="78"/>
    </row>
    <row r="222" spans="6:7" ht="12.75">
      <c r="F222" s="84"/>
      <c r="G222" s="78"/>
    </row>
    <row r="223" spans="6:7" ht="12.75">
      <c r="F223" s="84"/>
      <c r="G223" s="78"/>
    </row>
    <row r="224" spans="6:7" ht="12.75">
      <c r="F224" s="84"/>
      <c r="G224" s="78"/>
    </row>
    <row r="225" spans="6:7" ht="12.75">
      <c r="F225" s="84"/>
      <c r="G225" s="78"/>
    </row>
    <row r="226" spans="6:7" ht="12.75">
      <c r="F226" s="84"/>
      <c r="G226" s="78"/>
    </row>
    <row r="227" spans="6:7" ht="12.75">
      <c r="F227" s="84"/>
      <c r="G227" s="78"/>
    </row>
    <row r="228" spans="6:7" ht="12.75">
      <c r="F228" s="84"/>
      <c r="G228" s="78"/>
    </row>
    <row r="229" spans="6:7" ht="12.75">
      <c r="F229" s="84"/>
      <c r="G229" s="78"/>
    </row>
    <row r="230" spans="6:7" ht="12.75">
      <c r="F230" s="84"/>
      <c r="G230" s="78"/>
    </row>
    <row r="231" spans="6:7" ht="12.75">
      <c r="F231" s="84"/>
      <c r="G231" s="78"/>
    </row>
    <row r="232" spans="6:7" ht="12.75">
      <c r="F232" s="84"/>
      <c r="G232" s="78"/>
    </row>
    <row r="233" spans="6:7" ht="12.75">
      <c r="F233" s="84"/>
      <c r="G233" s="78"/>
    </row>
    <row r="234" spans="6:7" ht="12.75">
      <c r="F234" s="84"/>
      <c r="G234" s="78"/>
    </row>
    <row r="235" spans="6:7" ht="12.75">
      <c r="F235" s="84"/>
      <c r="G235" s="78"/>
    </row>
    <row r="236" spans="6:7" ht="12.75">
      <c r="F236" s="84"/>
      <c r="G236" s="78"/>
    </row>
    <row r="237" spans="6:7" ht="12.75">
      <c r="F237" s="84"/>
      <c r="G237" s="78"/>
    </row>
    <row r="238" spans="6:7" ht="12.75">
      <c r="F238" s="84"/>
      <c r="G238" s="78"/>
    </row>
    <row r="239" spans="6:7" ht="12.75">
      <c r="F239" s="84"/>
      <c r="G239" s="78"/>
    </row>
    <row r="240" spans="6:7" ht="12.75">
      <c r="F240" s="84"/>
      <c r="G240" s="78"/>
    </row>
    <row r="241" spans="6:7" ht="12.75">
      <c r="F241" s="84"/>
      <c r="G241" s="78"/>
    </row>
    <row r="242" spans="6:7" ht="12.75">
      <c r="F242" s="84"/>
      <c r="G242" s="78"/>
    </row>
    <row r="243" spans="6:7" ht="12.75">
      <c r="F243" s="84"/>
      <c r="G243" s="78"/>
    </row>
    <row r="244" spans="6:7" ht="12.75">
      <c r="F244" s="84"/>
      <c r="G244" s="78"/>
    </row>
    <row r="245" spans="6:7" ht="12.75">
      <c r="F245" s="84"/>
      <c r="G245" s="78"/>
    </row>
    <row r="246" spans="6:7" ht="12.75">
      <c r="F246" s="84"/>
      <c r="G246" s="78"/>
    </row>
    <row r="247" spans="6:7" ht="12.75">
      <c r="F247" s="84"/>
      <c r="G247" s="78"/>
    </row>
    <row r="248" spans="6:7" ht="12.75">
      <c r="F248" s="84"/>
      <c r="G248" s="78"/>
    </row>
    <row r="249" spans="6:7" ht="12.75">
      <c r="F249" s="84"/>
      <c r="G249" s="78"/>
    </row>
    <row r="250" spans="6:7" ht="12.75">
      <c r="F250" s="84"/>
      <c r="G250" s="78"/>
    </row>
    <row r="251" spans="6:7" ht="12.75">
      <c r="F251" s="84"/>
      <c r="G251" s="78"/>
    </row>
    <row r="252" spans="6:7" ht="12.75">
      <c r="F252" s="84"/>
      <c r="G252" s="78"/>
    </row>
    <row r="253" spans="6:7" ht="12.75">
      <c r="F253" s="84"/>
      <c r="G253" s="78"/>
    </row>
    <row r="254" spans="6:7" ht="12.75">
      <c r="F254" s="84"/>
      <c r="G254" s="78"/>
    </row>
    <row r="255" spans="6:7" ht="12.75">
      <c r="F255" s="84"/>
      <c r="G255" s="78"/>
    </row>
    <row r="256" spans="6:7" ht="12.75">
      <c r="F256" s="84"/>
      <c r="G256" s="78"/>
    </row>
    <row r="257" spans="6:7" ht="12.75">
      <c r="F257" s="84"/>
      <c r="G257" s="78"/>
    </row>
    <row r="258" spans="6:7" ht="12.75">
      <c r="F258" s="84"/>
      <c r="G258" s="78"/>
    </row>
    <row r="259" spans="6:7" ht="12.75">
      <c r="F259" s="84"/>
      <c r="G259" s="78"/>
    </row>
    <row r="260" spans="6:7" ht="12.75">
      <c r="F260" s="84"/>
      <c r="G260" s="78"/>
    </row>
    <row r="261" spans="6:7" ht="12.75">
      <c r="F261" s="84"/>
      <c r="G261" s="78"/>
    </row>
    <row r="262" spans="6:7" ht="12.75">
      <c r="F262" s="84"/>
      <c r="G262" s="78"/>
    </row>
    <row r="263" spans="6:7" ht="12.75">
      <c r="F263" s="84"/>
      <c r="G263" s="78"/>
    </row>
    <row r="264" spans="6:7" ht="12.75">
      <c r="F264" s="84"/>
      <c r="G264" s="78"/>
    </row>
    <row r="265" spans="6:7" ht="12.75">
      <c r="F265" s="84"/>
      <c r="G265" s="78"/>
    </row>
    <row r="266" spans="6:7" ht="12.75">
      <c r="F266" s="84"/>
      <c r="G266" s="78"/>
    </row>
    <row r="267" spans="6:7" ht="12.75">
      <c r="F267" s="84"/>
      <c r="G267" s="78"/>
    </row>
    <row r="268" spans="6:7" ht="12.75">
      <c r="F268" s="84"/>
      <c r="G268" s="78"/>
    </row>
    <row r="269" spans="6:7" ht="12.75">
      <c r="F269" s="84"/>
      <c r="G269" s="78"/>
    </row>
    <row r="270" spans="6:7" ht="12.75">
      <c r="F270" s="84"/>
      <c r="G270" s="78"/>
    </row>
    <row r="271" spans="6:7" ht="12.75">
      <c r="F271" s="84"/>
      <c r="G271" s="78"/>
    </row>
    <row r="272" spans="6:7" ht="12.75">
      <c r="F272" s="84"/>
      <c r="G272" s="78"/>
    </row>
    <row r="273" spans="6:7" ht="12.75">
      <c r="F273" s="84"/>
      <c r="G273" s="78"/>
    </row>
    <row r="274" spans="6:7" ht="12.75">
      <c r="F274" s="84"/>
      <c r="G274" s="78"/>
    </row>
    <row r="275" spans="6:7" ht="12.75">
      <c r="F275" s="84"/>
      <c r="G275" s="78"/>
    </row>
    <row r="276" spans="6:7" ht="12.75">
      <c r="F276" s="84"/>
      <c r="G276" s="78"/>
    </row>
    <row r="277" spans="6:7" ht="12.75">
      <c r="F277" s="84"/>
      <c r="G277" s="78"/>
    </row>
    <row r="278" spans="6:7" ht="12.75">
      <c r="F278" s="84"/>
      <c r="G278" s="78"/>
    </row>
    <row r="279" spans="6:7" ht="12.75">
      <c r="F279" s="84"/>
      <c r="G279" s="78"/>
    </row>
    <row r="280" spans="6:7" ht="12.75">
      <c r="F280" s="84"/>
      <c r="G280" s="78"/>
    </row>
    <row r="281" spans="6:7" ht="12.75">
      <c r="F281" s="84"/>
      <c r="G281" s="78"/>
    </row>
    <row r="282" spans="6:7" ht="12.75">
      <c r="F282" s="84"/>
      <c r="G282" s="78"/>
    </row>
    <row r="283" spans="6:7" ht="12.75">
      <c r="F283" s="84"/>
      <c r="G283" s="78"/>
    </row>
    <row r="284" spans="6:7" ht="12.75">
      <c r="F284" s="84"/>
      <c r="G284" s="78"/>
    </row>
    <row r="285" spans="6:7" ht="12.75">
      <c r="F285" s="84"/>
      <c r="G285" s="78"/>
    </row>
    <row r="286" spans="6:7" ht="12.75">
      <c r="F286" s="84"/>
      <c r="G286" s="78"/>
    </row>
    <row r="287" spans="6:7" ht="12.75">
      <c r="F287" s="84"/>
      <c r="G287" s="78"/>
    </row>
    <row r="288" spans="6:7" ht="12.75">
      <c r="F288" s="84"/>
      <c r="G288" s="78"/>
    </row>
    <row r="289" spans="6:7" ht="12.75">
      <c r="F289" s="84"/>
      <c r="G289" s="78"/>
    </row>
    <row r="290" spans="6:7" ht="12.75">
      <c r="F290" s="84"/>
      <c r="G290" s="78"/>
    </row>
    <row r="291" spans="6:7" ht="12.75">
      <c r="F291" s="84"/>
      <c r="G291" s="78"/>
    </row>
    <row r="292" spans="6:7" ht="12.75">
      <c r="F292" s="84"/>
      <c r="G292" s="78"/>
    </row>
    <row r="293" spans="6:7" ht="12.75">
      <c r="F293" s="84"/>
      <c r="G293" s="78"/>
    </row>
    <row r="294" spans="6:7" ht="12.75">
      <c r="F294" s="84"/>
      <c r="G294" s="78"/>
    </row>
    <row r="295" spans="6:7" ht="12.75">
      <c r="F295" s="84"/>
      <c r="G295" s="78"/>
    </row>
    <row r="296" spans="6:7" ht="12.75">
      <c r="F296" s="84"/>
      <c r="G296" s="78"/>
    </row>
    <row r="297" spans="6:7" ht="12.75">
      <c r="F297" s="84"/>
      <c r="G297" s="78"/>
    </row>
    <row r="298" spans="6:7" ht="12.75">
      <c r="F298" s="84"/>
      <c r="G298" s="78"/>
    </row>
    <row r="299" spans="6:7" ht="12.75">
      <c r="F299" s="84"/>
      <c r="G299" s="78"/>
    </row>
    <row r="300" spans="6:7" ht="12.75">
      <c r="F300" s="84"/>
      <c r="G300" s="78"/>
    </row>
    <row r="301" spans="6:7" ht="12.75">
      <c r="F301" s="84"/>
      <c r="G301" s="78"/>
    </row>
    <row r="302" spans="6:7" ht="12.75">
      <c r="F302" s="84"/>
      <c r="G302" s="78"/>
    </row>
    <row r="303" spans="6:7" ht="12.75">
      <c r="F303" s="84"/>
      <c r="G303" s="78"/>
    </row>
    <row r="304" spans="6:7" ht="12.75">
      <c r="F304" s="84"/>
      <c r="G304" s="78"/>
    </row>
    <row r="305" spans="6:7" ht="12.75">
      <c r="F305" s="84"/>
      <c r="G305" s="78"/>
    </row>
    <row r="306" spans="6:7" ht="12.75">
      <c r="F306" s="84"/>
      <c r="G306" s="78"/>
    </row>
    <row r="307" spans="6:7" ht="12.75">
      <c r="F307" s="84"/>
      <c r="G307" s="78"/>
    </row>
    <row r="308" spans="6:7" ht="12.75">
      <c r="F308" s="84"/>
      <c r="G308" s="78"/>
    </row>
    <row r="309" spans="6:7" ht="12.75">
      <c r="F309" s="84"/>
      <c r="G309" s="78"/>
    </row>
    <row r="310" spans="6:7" ht="12.75">
      <c r="F310" s="84"/>
      <c r="G310" s="78"/>
    </row>
    <row r="311" spans="6:7" ht="12.75">
      <c r="F311" s="84"/>
      <c r="G311" s="78"/>
    </row>
    <row r="312" spans="6:7" ht="12.75">
      <c r="F312" s="84"/>
      <c r="G312" s="78"/>
    </row>
    <row r="313" spans="6:7" ht="12.75">
      <c r="F313" s="84"/>
      <c r="G313" s="78"/>
    </row>
    <row r="314" spans="6:7" ht="12.75">
      <c r="F314" s="84"/>
      <c r="G314" s="78"/>
    </row>
    <row r="315" spans="6:7" ht="12.75">
      <c r="F315" s="84"/>
      <c r="G315" s="78"/>
    </row>
    <row r="316" spans="6:7" ht="12.75">
      <c r="F316" s="84"/>
      <c r="G316" s="78"/>
    </row>
    <row r="317" spans="6:7" ht="12.75">
      <c r="F317" s="84"/>
      <c r="G317" s="78"/>
    </row>
    <row r="318" spans="6:7" ht="12.75">
      <c r="F318" s="84"/>
      <c r="G318" s="78"/>
    </row>
    <row r="319" spans="6:7" ht="12.75">
      <c r="F319" s="84"/>
      <c r="G319" s="78"/>
    </row>
    <row r="320" spans="6:7" ht="12.75">
      <c r="F320" s="84"/>
      <c r="G320" s="78"/>
    </row>
    <row r="321" spans="6:7" ht="12.75">
      <c r="F321" s="84"/>
      <c r="G321" s="78"/>
    </row>
    <row r="322" spans="6:7" ht="12.75">
      <c r="F322" s="84"/>
      <c r="G322" s="78"/>
    </row>
    <row r="323" spans="6:7" ht="12.75">
      <c r="F323" s="84"/>
      <c r="G323" s="78"/>
    </row>
    <row r="324" spans="6:7" ht="12.75">
      <c r="F324" s="84"/>
      <c r="G324" s="78"/>
    </row>
    <row r="325" spans="6:7" ht="12.75">
      <c r="F325" s="84"/>
      <c r="G325" s="78"/>
    </row>
    <row r="326" spans="6:7" ht="12.75">
      <c r="F326" s="84"/>
      <c r="G326" s="78"/>
    </row>
    <row r="327" spans="6:7" ht="12.75">
      <c r="F327" s="84"/>
      <c r="G327" s="78"/>
    </row>
    <row r="328" spans="6:7" ht="12.75">
      <c r="F328" s="84"/>
      <c r="G328" s="78"/>
    </row>
    <row r="329" spans="6:7" ht="12.75">
      <c r="F329" s="84"/>
      <c r="G329" s="78"/>
    </row>
    <row r="330" spans="6:7" ht="12.75">
      <c r="F330" s="84"/>
      <c r="G330" s="78"/>
    </row>
    <row r="331" spans="6:7" ht="12.75">
      <c r="F331" s="84"/>
      <c r="G331" s="78"/>
    </row>
    <row r="332" spans="6:7" ht="12.75">
      <c r="F332" s="84"/>
      <c r="G332" s="78"/>
    </row>
    <row r="333" spans="6:7" ht="12.75">
      <c r="F333" s="84"/>
      <c r="G333" s="78"/>
    </row>
    <row r="334" spans="6:7" ht="12.75">
      <c r="F334" s="84"/>
      <c r="G334" s="78"/>
    </row>
    <row r="335" spans="6:7" ht="12.75">
      <c r="F335" s="84"/>
      <c r="G335" s="78"/>
    </row>
    <row r="336" spans="6:7" ht="12.75">
      <c r="F336" s="84"/>
      <c r="G336" s="78"/>
    </row>
    <row r="337" spans="6:7" ht="12.75">
      <c r="F337" s="84"/>
      <c r="G337" s="78"/>
    </row>
    <row r="338" spans="6:7" ht="12.75">
      <c r="F338" s="84"/>
      <c r="G338" s="78"/>
    </row>
    <row r="339" spans="6:7" ht="12.75">
      <c r="F339" s="84"/>
      <c r="G339" s="78"/>
    </row>
    <row r="340" spans="6:7" ht="12.75">
      <c r="F340" s="84"/>
      <c r="G340" s="78"/>
    </row>
    <row r="341" spans="6:7" ht="12.75">
      <c r="F341" s="84"/>
      <c r="G341" s="78"/>
    </row>
    <row r="342" spans="6:7" ht="12.75">
      <c r="F342" s="84"/>
      <c r="G342" s="78"/>
    </row>
    <row r="343" spans="6:7" ht="12.75">
      <c r="F343" s="84"/>
      <c r="G343" s="78"/>
    </row>
    <row r="344" spans="6:7" ht="12.75">
      <c r="F344" s="84"/>
      <c r="G344" s="78"/>
    </row>
    <row r="345" spans="6:7" ht="12.75">
      <c r="F345" s="84"/>
      <c r="G345" s="78"/>
    </row>
    <row r="346" spans="6:7" ht="12.75">
      <c r="F346" s="84"/>
      <c r="G346" s="78"/>
    </row>
    <row r="347" spans="6:7" ht="12.75">
      <c r="F347" s="84"/>
      <c r="G347" s="78"/>
    </row>
    <row r="348" spans="6:7" ht="12.75">
      <c r="F348" s="84"/>
      <c r="G348" s="78"/>
    </row>
    <row r="349" spans="6:7" ht="12.75">
      <c r="F349" s="84"/>
      <c r="G349" s="78"/>
    </row>
    <row r="350" spans="6:7" ht="12.75">
      <c r="F350" s="84"/>
      <c r="G350" s="78"/>
    </row>
    <row r="351" spans="6:7" ht="12.75">
      <c r="F351" s="84"/>
      <c r="G351" s="78"/>
    </row>
    <row r="352" spans="6:7" ht="12.75">
      <c r="F352" s="84"/>
      <c r="G352" s="78"/>
    </row>
    <row r="353" spans="6:7" ht="12.75">
      <c r="F353" s="84"/>
      <c r="G353" s="78"/>
    </row>
    <row r="354" spans="6:7" ht="12.75">
      <c r="F354" s="84"/>
      <c r="G354" s="78"/>
    </row>
    <row r="355" spans="6:7" ht="12.75">
      <c r="F355" s="84"/>
      <c r="G355" s="78"/>
    </row>
    <row r="356" spans="6:7" ht="12.75">
      <c r="F356" s="84"/>
      <c r="G356" s="78"/>
    </row>
    <row r="357" spans="6:7" ht="12.75">
      <c r="F357" s="84"/>
      <c r="G357" s="78"/>
    </row>
    <row r="358" spans="6:7" ht="12.75">
      <c r="F358" s="84"/>
      <c r="G358" s="78"/>
    </row>
    <row r="359" spans="6:7" ht="12.75">
      <c r="F359" s="84"/>
      <c r="G359" s="78"/>
    </row>
    <row r="360" spans="6:7" ht="12.75">
      <c r="F360" s="84"/>
      <c r="G360" s="78"/>
    </row>
    <row r="361" spans="6:7" ht="12.75">
      <c r="F361" s="84"/>
      <c r="G361" s="78"/>
    </row>
    <row r="362" spans="6:7" ht="12.75">
      <c r="F362" s="84"/>
      <c r="G362" s="78"/>
    </row>
    <row r="363" spans="6:7" ht="12.75">
      <c r="F363" s="84"/>
      <c r="G363" s="78"/>
    </row>
    <row r="364" spans="6:7" ht="12.75">
      <c r="F364" s="84"/>
      <c r="G364" s="78"/>
    </row>
    <row r="365" spans="6:7" ht="12.75">
      <c r="F365" s="84"/>
      <c r="G365" s="78"/>
    </row>
    <row r="366" spans="6:7" ht="12.75">
      <c r="F366" s="84"/>
      <c r="G366" s="78"/>
    </row>
    <row r="367" spans="6:7" ht="12.75">
      <c r="F367" s="84"/>
      <c r="G367" s="78"/>
    </row>
    <row r="368" spans="6:7" ht="12.75">
      <c r="F368" s="84"/>
      <c r="G368" s="78"/>
    </row>
    <row r="369" spans="6:7" ht="12.75">
      <c r="F369" s="84"/>
      <c r="G369" s="78"/>
    </row>
    <row r="370" spans="6:7" ht="12.75">
      <c r="F370" s="84"/>
      <c r="G370" s="78"/>
    </row>
    <row r="371" spans="6:7" ht="12.75">
      <c r="F371" s="84"/>
      <c r="G371" s="78"/>
    </row>
    <row r="372" spans="6:7" ht="12.75">
      <c r="F372" s="84"/>
      <c r="G372" s="78"/>
    </row>
    <row r="373" spans="6:7" ht="12.75">
      <c r="F373" s="84"/>
      <c r="G373" s="78"/>
    </row>
    <row r="374" spans="6:7" ht="12.75">
      <c r="F374" s="84"/>
      <c r="G374" s="78"/>
    </row>
    <row r="375" spans="6:7" ht="12.75">
      <c r="F375" s="84"/>
      <c r="G375" s="78"/>
    </row>
    <row r="376" spans="6:7" ht="12.75">
      <c r="F376" s="84"/>
      <c r="G376" s="78"/>
    </row>
    <row r="377" spans="6:7" ht="12.75">
      <c r="F377" s="84"/>
      <c r="G377" s="78"/>
    </row>
    <row r="378" spans="6:7" ht="12.75">
      <c r="F378" s="84"/>
      <c r="G378" s="78"/>
    </row>
    <row r="379" spans="6:7" ht="12.75">
      <c r="F379" s="84"/>
      <c r="G379" s="78"/>
    </row>
    <row r="380" spans="6:7" ht="12.75">
      <c r="F380" s="84"/>
      <c r="G380" s="78"/>
    </row>
    <row r="381" spans="6:7" ht="12.75">
      <c r="F381" s="84"/>
      <c r="G381" s="78"/>
    </row>
    <row r="382" spans="6:7" ht="12.75">
      <c r="F382" s="84"/>
      <c r="G382" s="78"/>
    </row>
    <row r="383" spans="6:7" ht="12.75">
      <c r="F383" s="84"/>
      <c r="G383" s="78"/>
    </row>
    <row r="384" spans="6:7" ht="12.75">
      <c r="F384" s="84"/>
      <c r="G384" s="78"/>
    </row>
    <row r="385" spans="6:7" ht="12.75">
      <c r="F385" s="84"/>
      <c r="G385" s="78"/>
    </row>
    <row r="386" spans="6:7" ht="12.75">
      <c r="F386" s="84"/>
      <c r="G386" s="78"/>
    </row>
    <row r="387" spans="6:7" ht="12.75">
      <c r="F387" s="84"/>
      <c r="G387" s="78"/>
    </row>
    <row r="388" spans="6:7" ht="12.75">
      <c r="F388" s="84"/>
      <c r="G388" s="78"/>
    </row>
    <row r="389" spans="6:7" ht="12.75">
      <c r="F389" s="84"/>
      <c r="G389" s="78"/>
    </row>
    <row r="390" spans="6:7" ht="12.75">
      <c r="F390" s="84"/>
      <c r="G390" s="78"/>
    </row>
    <row r="391" spans="6:7" ht="12.75">
      <c r="F391" s="84"/>
      <c r="G391" s="78"/>
    </row>
    <row r="392" spans="6:7" ht="12.75">
      <c r="F392" s="84"/>
      <c r="G392" s="78"/>
    </row>
    <row r="393" spans="6:7" ht="12.75">
      <c r="F393" s="84"/>
      <c r="G393" s="78"/>
    </row>
    <row r="394" spans="6:7" ht="12.75">
      <c r="F394" s="84"/>
      <c r="G394" s="78"/>
    </row>
    <row r="395" spans="6:7" ht="12.75">
      <c r="F395" s="84"/>
      <c r="G395" s="78"/>
    </row>
    <row r="396" spans="6:7" ht="12.75">
      <c r="F396" s="84"/>
      <c r="G396" s="78"/>
    </row>
    <row r="397" spans="6:7" ht="12.75">
      <c r="F397" s="84"/>
      <c r="G397" s="78"/>
    </row>
    <row r="398" spans="6:7" ht="12.75">
      <c r="F398" s="84"/>
      <c r="G398" s="78"/>
    </row>
    <row r="399" spans="6:7" ht="12.75">
      <c r="F399" s="84"/>
      <c r="G399" s="78"/>
    </row>
    <row r="400" spans="6:7" ht="12.75">
      <c r="F400" s="84"/>
      <c r="G400" s="78"/>
    </row>
    <row r="401" spans="6:7" ht="12.75">
      <c r="F401" s="84"/>
      <c r="G401" s="78"/>
    </row>
    <row r="402" spans="6:7" ht="12.75">
      <c r="F402" s="84"/>
      <c r="G402" s="78"/>
    </row>
    <row r="403" spans="6:7" ht="12.75">
      <c r="F403" s="84"/>
      <c r="G403" s="78"/>
    </row>
    <row r="404" spans="6:7" ht="12.75">
      <c r="F404" s="84"/>
      <c r="G404" s="78"/>
    </row>
    <row r="405" spans="6:7" ht="12.75">
      <c r="F405" s="84"/>
      <c r="G405" s="78"/>
    </row>
    <row r="406" spans="6:7" ht="12.75">
      <c r="F406" s="84"/>
      <c r="G406" s="78"/>
    </row>
    <row r="407" spans="6:7" ht="12.75">
      <c r="F407" s="84"/>
      <c r="G407" s="78"/>
    </row>
    <row r="408" spans="6:7" ht="12.75">
      <c r="F408" s="84"/>
      <c r="G408" s="78"/>
    </row>
    <row r="409" spans="6:7" ht="12.75">
      <c r="F409" s="84"/>
      <c r="G409" s="78"/>
    </row>
    <row r="410" spans="6:7" ht="12.75">
      <c r="F410" s="84"/>
      <c r="G410" s="78"/>
    </row>
    <row r="411" spans="6:7" ht="12.75">
      <c r="F411" s="84"/>
      <c r="G411" s="78"/>
    </row>
    <row r="412" spans="6:7" ht="12.75">
      <c r="F412" s="84"/>
      <c r="G412" s="78"/>
    </row>
    <row r="413" spans="6:7" ht="12.75">
      <c r="F413" s="84"/>
      <c r="G413" s="78"/>
    </row>
    <row r="414" spans="6:7" ht="12.75">
      <c r="F414" s="84"/>
      <c r="G414" s="78"/>
    </row>
    <row r="415" spans="6:7" ht="12.75">
      <c r="F415" s="84"/>
      <c r="G415" s="78"/>
    </row>
    <row r="416" spans="6:7" ht="12.75">
      <c r="F416" s="84"/>
      <c r="G416" s="78"/>
    </row>
    <row r="417" spans="6:7" ht="12.75">
      <c r="F417" s="84"/>
      <c r="G417" s="78"/>
    </row>
    <row r="418" spans="6:7" ht="12.75">
      <c r="F418" s="84"/>
      <c r="G418" s="78"/>
    </row>
    <row r="419" spans="6:7" ht="12.75">
      <c r="F419" s="84"/>
      <c r="G419" s="78"/>
    </row>
    <row r="420" spans="6:7" ht="12.75">
      <c r="F420" s="84"/>
      <c r="G420" s="78"/>
    </row>
    <row r="421" spans="6:7" ht="12.75">
      <c r="F421" s="84"/>
      <c r="G421" s="78"/>
    </row>
    <row r="422" spans="6:7" ht="12.75">
      <c r="F422" s="84"/>
      <c r="G422" s="78"/>
    </row>
    <row r="423" spans="6:7" ht="12.75">
      <c r="F423" s="84"/>
      <c r="G423" s="78"/>
    </row>
    <row r="424" spans="6:7" ht="12.75">
      <c r="F424" s="84"/>
      <c r="G424" s="78"/>
    </row>
    <row r="425" spans="6:7" ht="12.75">
      <c r="F425" s="84"/>
      <c r="G425" s="78"/>
    </row>
    <row r="426" spans="6:7" ht="12.75">
      <c r="F426" s="84"/>
      <c r="G426" s="78"/>
    </row>
    <row r="427" spans="6:7" ht="12.75">
      <c r="F427" s="84"/>
      <c r="G427" s="78"/>
    </row>
    <row r="428" spans="6:7" ht="12.75">
      <c r="F428" s="84"/>
      <c r="G428" s="78"/>
    </row>
    <row r="429" spans="6:7" ht="12.75">
      <c r="F429" s="84"/>
      <c r="G429" s="78"/>
    </row>
    <row r="430" spans="6:7" ht="12.75">
      <c r="F430" s="84"/>
      <c r="G430" s="78"/>
    </row>
    <row r="431" spans="6:7" ht="12.75">
      <c r="F431" s="84"/>
      <c r="G431" s="78"/>
    </row>
    <row r="432" spans="6:7" ht="12.75">
      <c r="F432" s="84"/>
      <c r="G432" s="78"/>
    </row>
    <row r="433" spans="6:7" ht="12.75">
      <c r="F433" s="84"/>
      <c r="G433" s="78"/>
    </row>
    <row r="434" spans="6:7" ht="12.75">
      <c r="F434" s="84"/>
      <c r="G434" s="78"/>
    </row>
    <row r="435" spans="6:7" ht="12.75">
      <c r="F435" s="84"/>
      <c r="G435" s="78"/>
    </row>
    <row r="436" spans="6:7" ht="12.75">
      <c r="F436" s="84"/>
      <c r="G436" s="78"/>
    </row>
    <row r="437" spans="6:7" ht="12.75">
      <c r="F437" s="84"/>
      <c r="G437" s="78"/>
    </row>
    <row r="438" spans="6:7" ht="12.75">
      <c r="F438" s="84"/>
      <c r="G438" s="78"/>
    </row>
    <row r="439" spans="6:7" ht="12.75">
      <c r="F439" s="84"/>
      <c r="G439" s="78"/>
    </row>
    <row r="440" spans="6:7" ht="12.75">
      <c r="F440" s="84"/>
      <c r="G440" s="78"/>
    </row>
    <row r="441" spans="6:7" ht="12.75">
      <c r="F441" s="84"/>
      <c r="G441" s="78"/>
    </row>
    <row r="442" spans="6:7" ht="12.75">
      <c r="F442" s="84"/>
      <c r="G442" s="78"/>
    </row>
    <row r="443" spans="6:7" ht="12.75">
      <c r="F443" s="84"/>
      <c r="G443" s="78"/>
    </row>
    <row r="444" spans="6:7" ht="12.75">
      <c r="F444" s="84"/>
      <c r="G444" s="78"/>
    </row>
    <row r="445" spans="6:7" ht="12.75">
      <c r="F445" s="84"/>
      <c r="G445" s="78"/>
    </row>
    <row r="446" spans="6:7" ht="12.75">
      <c r="F446" s="84"/>
      <c r="G446" s="78"/>
    </row>
    <row r="447" spans="6:7" ht="12.75">
      <c r="F447" s="84"/>
      <c r="G447" s="78"/>
    </row>
    <row r="448" spans="6:7" ht="12.75">
      <c r="F448" s="84"/>
      <c r="G448" s="78"/>
    </row>
    <row r="449" spans="6:7" ht="12.75">
      <c r="F449" s="84"/>
      <c r="G449" s="78"/>
    </row>
    <row r="450" spans="6:7" ht="12.75">
      <c r="F450" s="84"/>
      <c r="G450" s="78"/>
    </row>
    <row r="451" spans="6:7" ht="12.75">
      <c r="F451" s="84"/>
      <c r="G451" s="78"/>
    </row>
    <row r="452" spans="6:7" ht="12.75">
      <c r="F452" s="84"/>
      <c r="G452" s="78"/>
    </row>
    <row r="453" spans="6:7" ht="12.75">
      <c r="F453" s="84"/>
      <c r="G453" s="78"/>
    </row>
    <row r="454" spans="6:7" ht="12.75">
      <c r="F454" s="84"/>
      <c r="G454" s="78"/>
    </row>
    <row r="455" spans="6:7" ht="12.75">
      <c r="F455" s="84"/>
      <c r="G455" s="78"/>
    </row>
    <row r="456" spans="6:7" ht="12.75">
      <c r="F456" s="84"/>
      <c r="G456" s="78"/>
    </row>
    <row r="457" spans="6:7" ht="12.75">
      <c r="F457" s="84"/>
      <c r="G457" s="78"/>
    </row>
    <row r="458" spans="6:7" ht="12.75">
      <c r="F458" s="84"/>
      <c r="G458" s="78"/>
    </row>
    <row r="459" spans="6:7" ht="12.75">
      <c r="F459" s="84"/>
      <c r="G459" s="78"/>
    </row>
    <row r="460" spans="6:7" ht="12.75">
      <c r="F460" s="84"/>
      <c r="G460" s="78"/>
    </row>
    <row r="461" spans="6:7" ht="12.75">
      <c r="F461" s="84"/>
      <c r="G461" s="78"/>
    </row>
    <row r="462" spans="6:7" ht="12.75">
      <c r="F462" s="84"/>
      <c r="G462" s="78"/>
    </row>
    <row r="463" spans="6:7" ht="12.75">
      <c r="F463" s="84"/>
      <c r="G463" s="78"/>
    </row>
    <row r="464" spans="6:7" ht="12.75">
      <c r="F464" s="84"/>
      <c r="G464" s="78"/>
    </row>
    <row r="465" spans="6:7" ht="12.75">
      <c r="F465" s="84"/>
      <c r="G465" s="78"/>
    </row>
    <row r="466" spans="6:7" ht="12.75">
      <c r="F466" s="84"/>
      <c r="G466" s="78"/>
    </row>
    <row r="467" spans="6:7" ht="12.75">
      <c r="F467" s="84"/>
      <c r="G467" s="78"/>
    </row>
    <row r="468" spans="6:7" ht="12.75">
      <c r="F468" s="84"/>
      <c r="G468" s="78"/>
    </row>
    <row r="469" spans="6:7" ht="12.75">
      <c r="F469" s="84"/>
      <c r="G469" s="78"/>
    </row>
    <row r="470" spans="6:7" ht="12.75">
      <c r="F470" s="84"/>
      <c r="G470" s="78"/>
    </row>
    <row r="471" spans="6:7" ht="12.75">
      <c r="F471" s="84"/>
      <c r="G471" s="78"/>
    </row>
    <row r="472" spans="6:7" ht="12.75">
      <c r="F472" s="84"/>
      <c r="G472" s="78"/>
    </row>
    <row r="473" spans="6:7" ht="12.75">
      <c r="F473" s="84"/>
      <c r="G473" s="78"/>
    </row>
    <row r="474" spans="6:7" ht="12.75">
      <c r="F474" s="84"/>
      <c r="G474" s="78"/>
    </row>
    <row r="475" spans="6:7" ht="12.75">
      <c r="F475" s="84"/>
      <c r="G475" s="78"/>
    </row>
    <row r="476" spans="6:7" ht="12.75">
      <c r="F476" s="84"/>
      <c r="G476" s="78"/>
    </row>
    <row r="477" spans="6:7" ht="12.75">
      <c r="F477" s="84"/>
      <c r="G477" s="78"/>
    </row>
    <row r="478" spans="6:7" ht="12.75">
      <c r="F478" s="84"/>
      <c r="G478" s="78"/>
    </row>
    <row r="479" spans="6:7" ht="12.75">
      <c r="F479" s="84"/>
      <c r="G479" s="78"/>
    </row>
    <row r="480" spans="6:7" ht="12.75">
      <c r="F480" s="84"/>
      <c r="G480" s="78"/>
    </row>
    <row r="481" spans="6:7" ht="12.75">
      <c r="F481" s="84"/>
      <c r="G481" s="78"/>
    </row>
    <row r="482" spans="6:7" ht="12.75">
      <c r="F482" s="84"/>
      <c r="G482" s="78"/>
    </row>
    <row r="483" spans="6:7" ht="12.75">
      <c r="F483" s="84"/>
      <c r="G483" s="78"/>
    </row>
    <row r="484" spans="6:7" ht="12.75">
      <c r="F484" s="84"/>
      <c r="G484" s="78"/>
    </row>
    <row r="485" spans="6:7" ht="12.75">
      <c r="F485" s="84"/>
      <c r="G485" s="78"/>
    </row>
    <row r="486" spans="6:7" ht="12.75">
      <c r="F486" s="84"/>
      <c r="G486" s="78"/>
    </row>
    <row r="487" spans="6:7" ht="12.75">
      <c r="F487" s="84"/>
      <c r="G487" s="78"/>
    </row>
    <row r="488" spans="6:7" ht="12.75">
      <c r="F488" s="84"/>
      <c r="G488" s="78"/>
    </row>
    <row r="489" spans="6:7" ht="12.75">
      <c r="F489" s="84"/>
      <c r="G489" s="78"/>
    </row>
    <row r="490" spans="6:7" ht="12.75">
      <c r="F490" s="84"/>
      <c r="G490" s="78"/>
    </row>
    <row r="491" spans="6:7" ht="12.75">
      <c r="F491" s="84"/>
      <c r="G491" s="78"/>
    </row>
    <row r="492" spans="6:7" ht="12.75">
      <c r="F492" s="84"/>
      <c r="G492" s="78"/>
    </row>
    <row r="493" spans="6:7" ht="12.75">
      <c r="F493" s="84"/>
      <c r="G493" s="78"/>
    </row>
    <row r="494" spans="6:7" ht="12.75">
      <c r="F494" s="84"/>
      <c r="G494" s="78"/>
    </row>
    <row r="495" spans="6:7" ht="12.75">
      <c r="F495" s="84"/>
      <c r="G495" s="78"/>
    </row>
    <row r="496" spans="6:7" ht="12.75">
      <c r="F496" s="84"/>
      <c r="G496" s="78"/>
    </row>
    <row r="497" spans="6:7" ht="12.75">
      <c r="F497" s="84"/>
      <c r="G497" s="78"/>
    </row>
    <row r="498" spans="6:7" ht="12.75">
      <c r="F498" s="84"/>
      <c r="G498" s="78"/>
    </row>
    <row r="499" spans="6:7" ht="12.75">
      <c r="F499" s="84"/>
      <c r="G499" s="78"/>
    </row>
    <row r="500" spans="6:7" ht="12.75">
      <c r="F500" s="84"/>
      <c r="G500" s="78"/>
    </row>
    <row r="501" spans="6:7" ht="12.75">
      <c r="F501" s="84"/>
      <c r="G501" s="78"/>
    </row>
    <row r="502" spans="6:7" ht="12.75">
      <c r="F502" s="84"/>
      <c r="G502" s="78"/>
    </row>
    <row r="503" spans="6:7" ht="12.75">
      <c r="F503" s="84"/>
      <c r="G503" s="78"/>
    </row>
    <row r="504" spans="6:7" ht="12.75">
      <c r="F504" s="84"/>
      <c r="G504" s="78"/>
    </row>
    <row r="505" spans="6:7" ht="12.75">
      <c r="F505" s="84"/>
      <c r="G505" s="78"/>
    </row>
    <row r="506" spans="6:7" ht="12.75">
      <c r="F506" s="84"/>
      <c r="G506" s="78"/>
    </row>
    <row r="507" spans="6:7" ht="12.75">
      <c r="F507" s="84"/>
      <c r="G507" s="78"/>
    </row>
    <row r="508" spans="6:7" ht="12.75">
      <c r="F508" s="84"/>
      <c r="G508" s="78"/>
    </row>
    <row r="509" spans="6:7" ht="12.75">
      <c r="F509" s="84"/>
      <c r="G509" s="78"/>
    </row>
    <row r="510" spans="6:7" ht="12.75">
      <c r="F510" s="84"/>
      <c r="G510" s="78"/>
    </row>
    <row r="511" spans="6:7" ht="12.75">
      <c r="F511" s="84"/>
      <c r="G511" s="78"/>
    </row>
    <row r="512" spans="6:7" ht="12.75">
      <c r="F512" s="84"/>
      <c r="G512" s="78"/>
    </row>
    <row r="513" spans="6:7" ht="12.75">
      <c r="F513" s="84"/>
      <c r="G513" s="78"/>
    </row>
    <row r="514" spans="6:7" ht="12.75">
      <c r="F514" s="84"/>
      <c r="G514" s="78"/>
    </row>
    <row r="515" spans="6:7" ht="12.75">
      <c r="F515" s="84"/>
      <c r="G515" s="78"/>
    </row>
    <row r="516" spans="6:7" ht="12.75">
      <c r="F516" s="84"/>
      <c r="G516" s="78"/>
    </row>
    <row r="517" spans="6:7" ht="12.75">
      <c r="F517" s="84"/>
      <c r="G517" s="78"/>
    </row>
    <row r="518" spans="6:7" ht="12.75">
      <c r="F518" s="84"/>
      <c r="G518" s="78"/>
    </row>
    <row r="519" spans="6:7" ht="12.75">
      <c r="F519" s="84"/>
      <c r="G519" s="78"/>
    </row>
    <row r="520" spans="6:7" ht="12.75">
      <c r="F520" s="84"/>
      <c r="G520" s="78"/>
    </row>
    <row r="521" spans="6:7" ht="12.75">
      <c r="F521" s="84"/>
      <c r="G521" s="78"/>
    </row>
    <row r="522" spans="6:7" ht="12.75">
      <c r="F522" s="84"/>
      <c r="G522" s="78"/>
    </row>
    <row r="523" spans="6:7" ht="12.75">
      <c r="F523" s="84"/>
      <c r="G523" s="78"/>
    </row>
    <row r="524" spans="6:7" ht="12.75">
      <c r="F524" s="84"/>
      <c r="G524" s="78"/>
    </row>
    <row r="525" spans="6:7" ht="12.75">
      <c r="F525" s="84"/>
      <c r="G525" s="78"/>
    </row>
    <row r="526" spans="6:7" ht="12.75">
      <c r="F526" s="84"/>
      <c r="G526" s="78"/>
    </row>
    <row r="527" spans="6:7" ht="12.75">
      <c r="F527" s="84"/>
      <c r="G527" s="78"/>
    </row>
    <row r="528" spans="6:7" ht="12.75">
      <c r="F528" s="84"/>
      <c r="G528" s="78"/>
    </row>
    <row r="529" spans="6:7" ht="12.75">
      <c r="F529" s="84"/>
      <c r="G529" s="78"/>
    </row>
    <row r="530" spans="6:7" ht="12.75">
      <c r="F530" s="84"/>
      <c r="G530" s="78"/>
    </row>
    <row r="531" spans="6:7" ht="12.75">
      <c r="F531" s="84"/>
      <c r="G531" s="78"/>
    </row>
    <row r="532" spans="6:7" ht="12.75">
      <c r="F532" s="84"/>
      <c r="G532" s="78"/>
    </row>
    <row r="533" spans="6:7" ht="12.75">
      <c r="F533" s="84"/>
      <c r="G533" s="78"/>
    </row>
    <row r="534" spans="6:7" ht="12.75">
      <c r="F534" s="84"/>
      <c r="G534" s="78"/>
    </row>
    <row r="535" spans="6:7" ht="12.75">
      <c r="F535" s="84"/>
      <c r="G535" s="78"/>
    </row>
    <row r="536" spans="6:7" ht="12.75">
      <c r="F536" s="84"/>
      <c r="G536" s="78"/>
    </row>
    <row r="537" spans="6:7" ht="12.75">
      <c r="F537" s="84"/>
      <c r="G537" s="78"/>
    </row>
    <row r="538" spans="6:7" ht="12.75">
      <c r="F538" s="84"/>
      <c r="G538" s="78"/>
    </row>
    <row r="539" spans="6:7" ht="12.75">
      <c r="F539" s="84"/>
      <c r="G539" s="78"/>
    </row>
    <row r="540" spans="6:7" ht="12.75">
      <c r="F540" s="84"/>
      <c r="G540" s="78"/>
    </row>
    <row r="541" spans="6:7" ht="12.75">
      <c r="F541" s="84"/>
      <c r="G541" s="78"/>
    </row>
    <row r="542" spans="6:7" ht="12.75">
      <c r="F542" s="84"/>
      <c r="G542" s="78"/>
    </row>
    <row r="543" spans="6:7" ht="12.75">
      <c r="F543" s="84"/>
      <c r="G543" s="78"/>
    </row>
    <row r="544" spans="6:7" ht="12.75">
      <c r="F544" s="84"/>
      <c r="G544" s="78"/>
    </row>
    <row r="545" spans="6:7" ht="12.75">
      <c r="F545" s="84"/>
      <c r="G545" s="78"/>
    </row>
    <row r="546" spans="6:7" ht="12.75">
      <c r="F546" s="84"/>
      <c r="G546" s="78"/>
    </row>
    <row r="547" spans="6:7" ht="12.75">
      <c r="F547" s="84"/>
      <c r="G547" s="78"/>
    </row>
    <row r="548" spans="6:7" ht="12.75">
      <c r="F548" s="84"/>
      <c r="G548" s="78"/>
    </row>
    <row r="549" spans="6:7" ht="12.75">
      <c r="F549" s="84"/>
      <c r="G549" s="78"/>
    </row>
    <row r="550" spans="6:7" ht="12.75">
      <c r="F550" s="84"/>
      <c r="G550" s="78"/>
    </row>
    <row r="551" spans="6:7" ht="12.75">
      <c r="F551" s="84"/>
      <c r="G551" s="78"/>
    </row>
    <row r="552" spans="6:7" ht="12.75">
      <c r="F552" s="84"/>
      <c r="G552" s="78"/>
    </row>
    <row r="553" spans="6:7" ht="12.75">
      <c r="F553" s="84"/>
      <c r="G553" s="78"/>
    </row>
    <row r="554" spans="6:7" ht="12.75">
      <c r="F554" s="84"/>
      <c r="G554" s="78"/>
    </row>
    <row r="555" spans="6:7" ht="12.75">
      <c r="F555" s="84"/>
      <c r="G555" s="78"/>
    </row>
    <row r="556" spans="6:7" ht="12.75">
      <c r="F556" s="84"/>
      <c r="G556" s="78"/>
    </row>
    <row r="557" spans="6:7" ht="12.75">
      <c r="F557" s="84"/>
      <c r="G557" s="78"/>
    </row>
    <row r="558" spans="6:7" ht="12.75">
      <c r="F558" s="84"/>
      <c r="G558" s="78"/>
    </row>
    <row r="559" spans="6:7" ht="12.75">
      <c r="F559" s="84"/>
      <c r="G559" s="78"/>
    </row>
    <row r="560" spans="6:7" ht="12.75">
      <c r="F560" s="84"/>
      <c r="G560" s="78"/>
    </row>
    <row r="561" spans="6:7" ht="12.75">
      <c r="F561" s="84"/>
      <c r="G561" s="78"/>
    </row>
    <row r="562" spans="6:7" ht="12.75">
      <c r="F562" s="84"/>
      <c r="G562" s="78"/>
    </row>
    <row r="563" spans="6:7" ht="12.75">
      <c r="F563" s="84"/>
      <c r="G563" s="78"/>
    </row>
    <row r="564" spans="6:7" ht="12.75">
      <c r="F564" s="84"/>
      <c r="G564" s="78"/>
    </row>
    <row r="565" spans="6:7" ht="12.75">
      <c r="F565" s="84"/>
      <c r="G565" s="78"/>
    </row>
    <row r="566" spans="6:7" ht="12.75">
      <c r="F566" s="84"/>
      <c r="G566" s="78"/>
    </row>
    <row r="567" spans="6:7" ht="12.75">
      <c r="F567" s="84"/>
      <c r="G567" s="78"/>
    </row>
    <row r="568" spans="6:7" ht="12.75">
      <c r="F568" s="84"/>
      <c r="G568" s="78"/>
    </row>
    <row r="569" spans="6:7" ht="12.75">
      <c r="F569" s="84"/>
      <c r="G569" s="78"/>
    </row>
    <row r="570" spans="6:7" ht="12.75">
      <c r="F570" s="84"/>
      <c r="G570" s="78"/>
    </row>
    <row r="571" spans="6:7" ht="12.75">
      <c r="F571" s="84"/>
      <c r="G571" s="78"/>
    </row>
    <row r="572" spans="6:7" ht="12.75">
      <c r="F572" s="84"/>
      <c r="G572" s="78"/>
    </row>
    <row r="573" spans="6:7" ht="12.75">
      <c r="F573" s="84"/>
      <c r="G573" s="78"/>
    </row>
    <row r="574" spans="6:7" ht="12.75">
      <c r="F574" s="84"/>
      <c r="G574" s="78"/>
    </row>
    <row r="575" spans="6:7" ht="12.75">
      <c r="F575" s="84"/>
      <c r="G575" s="78"/>
    </row>
    <row r="576" spans="6:7" ht="12.75">
      <c r="F576" s="84"/>
      <c r="G576" s="78"/>
    </row>
    <row r="577" spans="6:7" ht="12.75">
      <c r="F577" s="84"/>
      <c r="G577" s="78"/>
    </row>
    <row r="578" spans="6:7" ht="12.75">
      <c r="F578" s="84"/>
      <c r="G578" s="78"/>
    </row>
    <row r="579" spans="6:7" ht="12.75">
      <c r="F579" s="84"/>
      <c r="G579" s="78"/>
    </row>
    <row r="580" spans="6:7" ht="12.75">
      <c r="F580" s="84"/>
      <c r="G580" s="78"/>
    </row>
    <row r="581" spans="6:7" ht="12.75">
      <c r="F581" s="84"/>
      <c r="G581" s="78"/>
    </row>
    <row r="582" spans="6:7" ht="12.75">
      <c r="F582" s="84"/>
      <c r="G582" s="78"/>
    </row>
    <row r="583" spans="6:7" ht="12.75">
      <c r="F583" s="84"/>
      <c r="G583" s="78"/>
    </row>
    <row r="584" spans="6:7" ht="12.75">
      <c r="F584" s="84"/>
      <c r="G584" s="78"/>
    </row>
    <row r="585" spans="6:7" ht="12.75">
      <c r="F585" s="84"/>
      <c r="G585" s="78"/>
    </row>
    <row r="586" spans="6:7" ht="12.75">
      <c r="F586" s="84"/>
      <c r="G586" s="78"/>
    </row>
    <row r="587" spans="6:7" ht="12.75">
      <c r="F587" s="84"/>
      <c r="G587" s="78"/>
    </row>
    <row r="588" spans="6:7" ht="12.75">
      <c r="F588" s="84"/>
      <c r="G588" s="78"/>
    </row>
    <row r="589" spans="6:7" ht="12.75">
      <c r="F589" s="84"/>
      <c r="G589" s="78"/>
    </row>
    <row r="590" spans="6:7" ht="12.75">
      <c r="F590" s="84"/>
      <c r="G590" s="78"/>
    </row>
    <row r="591" spans="6:7" ht="12.75">
      <c r="F591" s="84"/>
      <c r="G591" s="78"/>
    </row>
    <row r="592" spans="6:7" ht="12.75">
      <c r="F592" s="84"/>
      <c r="G592" s="78"/>
    </row>
    <row r="593" spans="6:7" ht="12.75">
      <c r="F593" s="84"/>
      <c r="G593" s="78"/>
    </row>
    <row r="594" spans="6:7" ht="12.75">
      <c r="F594" s="84"/>
      <c r="G594" s="78"/>
    </row>
    <row r="595" spans="6:7" ht="12.75">
      <c r="F595" s="84"/>
      <c r="G595" s="78"/>
    </row>
    <row r="596" spans="6:7" ht="12.75">
      <c r="F596" s="84"/>
      <c r="G596" s="78"/>
    </row>
    <row r="597" spans="6:7" ht="12.75">
      <c r="F597" s="84"/>
      <c r="G597" s="78"/>
    </row>
    <row r="598" spans="6:7" ht="12.75">
      <c r="F598" s="84"/>
      <c r="G598" s="78"/>
    </row>
    <row r="599" spans="6:7" ht="12.75">
      <c r="F599" s="84"/>
      <c r="G599" s="78"/>
    </row>
    <row r="600" spans="6:7" ht="12.75">
      <c r="F600" s="84"/>
      <c r="G600" s="78"/>
    </row>
    <row r="601" spans="6:7" ht="12.75">
      <c r="F601" s="84"/>
      <c r="G601" s="78"/>
    </row>
    <row r="602" spans="6:7" ht="12.75">
      <c r="F602" s="84"/>
      <c r="G602" s="78"/>
    </row>
    <row r="603" spans="6:7" ht="12.75">
      <c r="F603" s="84"/>
      <c r="G603" s="78"/>
    </row>
    <row r="604" spans="6:7" ht="12.75">
      <c r="F604" s="84"/>
      <c r="G604" s="78"/>
    </row>
    <row r="605" spans="6:7" ht="12.75">
      <c r="F605" s="84"/>
      <c r="G605" s="78"/>
    </row>
    <row r="606" spans="6:7" ht="12.75">
      <c r="F606" s="84"/>
      <c r="G606" s="78"/>
    </row>
    <row r="607" spans="6:7" ht="12.75">
      <c r="F607" s="84"/>
      <c r="G607" s="78"/>
    </row>
  </sheetData>
  <mergeCells count="10">
    <mergeCell ref="B122:B123"/>
    <mergeCell ref="A125:D125"/>
    <mergeCell ref="A6:G6"/>
    <mergeCell ref="A7:G7"/>
    <mergeCell ref="C105:C106"/>
    <mergeCell ref="D105:D106"/>
    <mergeCell ref="E105:E106"/>
    <mergeCell ref="F105:F106"/>
    <mergeCell ref="G105:G106"/>
    <mergeCell ref="B118:B119"/>
  </mergeCells>
  <printOptions/>
  <pageMargins left="0.66" right="0.32" top="0.31" bottom="0.48" header="0.24" footer="0.3"/>
  <pageSetup horizontalDpi="600" verticalDpi="600" orientation="portrait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Powiatowy Urząd Pracy w Iławie</cp:lastModifiedBy>
  <cp:lastPrinted>2005-07-06T11:00:18Z</cp:lastPrinted>
  <dcterms:created xsi:type="dcterms:W3CDTF">1998-12-09T13:02:10Z</dcterms:created>
  <dcterms:modified xsi:type="dcterms:W3CDTF">2005-07-06T11:01:47Z</dcterms:modified>
  <cp:category/>
  <cp:version/>
  <cp:contentType/>
  <cp:contentStatus/>
</cp:coreProperties>
</file>