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C3CAFC1A-0317-4D0B-81EF-233541032160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5" i="1" l="1"/>
  <c r="H184" i="1"/>
  <c r="H182" i="1"/>
  <c r="H181" i="1"/>
  <c r="R159" i="1" l="1"/>
  <c r="R157" i="1"/>
  <c r="R156" i="1"/>
  <c r="H172" i="1" l="1"/>
  <c r="H171" i="1"/>
  <c r="H178" i="1"/>
  <c r="J161" i="1"/>
  <c r="J163" i="1"/>
  <c r="J167" i="1"/>
  <c r="L157" i="1"/>
  <c r="D170" i="1" l="1"/>
  <c r="F156" i="1" l="1"/>
  <c r="H100" i="1"/>
  <c r="H95" i="1"/>
  <c r="N45" i="1" l="1"/>
  <c r="N8" i="1" l="1"/>
  <c r="D175" i="1" l="1"/>
  <c r="P155" i="1" l="1"/>
  <c r="N25" i="1"/>
  <c r="N172" i="1"/>
  <c r="N163" i="1"/>
  <c r="K178" i="1"/>
  <c r="D177" i="1"/>
  <c r="D179" i="1"/>
  <c r="N103" i="1"/>
  <c r="H48" i="1"/>
  <c r="K157" i="1" l="1"/>
  <c r="K173" i="1"/>
  <c r="H156" i="1"/>
  <c r="H155" i="1" l="1"/>
  <c r="D164" i="1"/>
  <c r="P172" i="1" l="1"/>
  <c r="N162" i="1"/>
  <c r="N161" i="1"/>
  <c r="N160" i="1"/>
  <c r="N159" i="1"/>
  <c r="J156" i="1"/>
  <c r="H159" i="1" l="1"/>
  <c r="H158" i="1"/>
  <c r="H157" i="1"/>
  <c r="F165" i="1"/>
  <c r="F162" i="1"/>
  <c r="F160" i="1" l="1"/>
  <c r="F158" i="1" l="1"/>
  <c r="F155" i="1"/>
  <c r="D167" i="1"/>
  <c r="D166" i="1"/>
  <c r="D163" i="1"/>
  <c r="D161" i="1"/>
  <c r="D160" i="1"/>
  <c r="D158" i="1"/>
  <c r="D157" i="1"/>
  <c r="D156" i="1"/>
  <c r="F169" i="1" l="1"/>
  <c r="D22" i="1"/>
  <c r="H175" i="1" l="1"/>
  <c r="H174" i="1"/>
  <c r="H169" i="1" l="1"/>
  <c r="H168" i="1"/>
  <c r="K176" i="1" l="1"/>
  <c r="K180" i="1" s="1"/>
  <c r="N120" i="1" l="1"/>
  <c r="N126" i="1"/>
  <c r="D129" i="1"/>
  <c r="N96" i="1"/>
  <c r="N105" i="1" s="1"/>
  <c r="D109" i="1"/>
  <c r="N129" i="1" l="1"/>
  <c r="J165" i="1"/>
  <c r="N62" i="1"/>
  <c r="D74" i="1"/>
  <c r="N29" i="1"/>
  <c r="N13" i="1"/>
  <c r="D17" i="1"/>
  <c r="N16" i="1" l="1"/>
  <c r="N32" i="1"/>
  <c r="H162" i="1" l="1"/>
  <c r="H163" i="1"/>
  <c r="H164" i="1"/>
  <c r="H165" i="1"/>
  <c r="D48" i="1"/>
  <c r="H161" i="1" l="1"/>
  <c r="P174" i="1" l="1"/>
  <c r="D141" i="1"/>
  <c r="D137" i="1"/>
  <c r="N79" i="1"/>
  <c r="N156" i="1" s="1"/>
  <c r="N83" i="1"/>
  <c r="D82" i="1"/>
  <c r="N66" i="1"/>
  <c r="N49" i="1"/>
  <c r="N52" i="1" l="1"/>
  <c r="N164" i="1"/>
  <c r="N86" i="1"/>
  <c r="D173" i="1"/>
  <c r="N69" i="1"/>
  <c r="N167" i="1" l="1"/>
  <c r="N177" i="1" s="1"/>
</calcChain>
</file>

<file path=xl/sharedStrings.xml><?xml version="1.0" encoding="utf-8"?>
<sst xmlns="http://schemas.openxmlformats.org/spreadsheetml/2006/main" count="509" uniqueCount="163">
  <si>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</si>
  <si>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</si>
  <si>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</si>
  <si>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</si>
  <si>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</si>
  <si>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</si>
  <si>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</si>
  <si>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</si>
  <si>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</si>
  <si>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</si>
  <si>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</si>
  <si>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</si>
  <si>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</si>
  <si>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</si>
  <si>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</si>
  <si>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</si>
  <si>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</si>
  <si>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</si>
  <si>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</si>
  <si>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</si>
  <si>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</si>
  <si>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</si>
  <si>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</si>
  <si>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</si>
  <si>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</si>
  <si>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</si>
  <si>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</si>
  <si>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</si>
  <si>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</si>
  <si>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</si>
  <si>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</si>
  <si>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</si>
  <si>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</si>
  <si>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</si>
  <si>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</si>
  <si>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</si>
  <si>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</si>
  <si>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</si>
  <si>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</si>
  <si>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</si>
  <si>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</si>
  <si>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</si>
  <si>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</si>
  <si>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</si>
  <si>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</si>
  <si>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</si>
  <si>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</si>
  <si>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</si>
  <si>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</si>
  <si>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</si>
  <si>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</si>
  <si>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</si>
  <si>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</si>
  <si>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</si>
  <si>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</si>
  <si>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</si>
  <si>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</si>
  <si>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</si>
  <si>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</si>
  <si>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</si>
  <si>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</si>
  <si>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</si>
  <si>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</si>
  <si>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</si>
  <si>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</si>
  <si>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</si>
  <si>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</si>
  <si>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</si>
  <si>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</si>
  <si>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</si>
  <si>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</si>
  <si>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</si>
  <si>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</si>
  <si>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</si>
  <si>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</si>
  <si>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</si>
  <si>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</si>
  <si>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</si>
  <si>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</si>
  <si>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</si>
  <si>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</si>
  <si>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</si>
  <si>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</si>
  <si>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</si>
  <si>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</si>
  <si>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</si>
  <si>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</si>
  <si>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</si>
  <si>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</si>
  <si>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</si>
  <si>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</si>
  <si>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</si>
  <si>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</si>
  <si>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</si>
  <si>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</si>
  <si>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</si>
  <si>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</si>
  <si>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</si>
  <si>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</si>
  <si>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</si>
  <si>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</si>
  <si>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</si>
  <si>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Placówki</t>
  </si>
  <si>
    <t>PMDK</t>
  </si>
  <si>
    <t xml:space="preserve">Załącznik </t>
  </si>
  <si>
    <t>Zarządu Powiatu Ilawskiego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</si>
  <si>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</si>
  <si>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</si>
  <si>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</si>
  <si>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</si>
  <si>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</si>
  <si>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</si>
  <si>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</si>
  <si>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</si>
  <si>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</si>
  <si>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</si>
  <si>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</si>
  <si>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</si>
  <si>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</si>
  <si>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</si>
  <si>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</si>
  <si>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</si>
  <si>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</si>
  <si>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</si>
  <si>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</si>
  <si>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</si>
  <si>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</si>
  <si>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</si>
  <si>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</si>
  <si>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t>urlop dla poratow. zdrowia</t>
  </si>
  <si>
    <t>dlugotrwale zwolnienie lek.</t>
  </si>
  <si>
    <t xml:space="preserve"> w tym:</t>
  </si>
  <si>
    <t xml:space="preserve"> + zastępstwo</t>
  </si>
  <si>
    <t>kierownik szkolenia praktycznego</t>
  </si>
  <si>
    <t>vacat</t>
  </si>
  <si>
    <t>+vacat et.</t>
  </si>
  <si>
    <t>Kierownik szkolenia praktycznego</t>
  </si>
  <si>
    <t>MOS</t>
  </si>
  <si>
    <t xml:space="preserve">PCKP </t>
  </si>
  <si>
    <t>Analiza arkuszy organizacji szkół i placówek powiatu iławskiego na rok szkolny 2019/2020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</si>
  <si>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2019/2020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</si>
  <si>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uczniowie</t>
  </si>
  <si>
    <t>po gimnazjum</t>
  </si>
  <si>
    <t>po szkole podstawowej</t>
  </si>
  <si>
    <t>logopeda</t>
  </si>
  <si>
    <t>umowa zlec.</t>
  </si>
  <si>
    <t>umowa zlecenie</t>
  </si>
  <si>
    <t>wicedyrektor</t>
  </si>
  <si>
    <t>SZKOŁA/PRZEDSZKOLE/SP</t>
  </si>
  <si>
    <t>urlop uzupełniający</t>
  </si>
  <si>
    <t>dyrektor et. p.o.</t>
  </si>
  <si>
    <t>vakat</t>
  </si>
  <si>
    <t>obsługa et.</t>
  </si>
  <si>
    <t>ucz.</t>
  </si>
  <si>
    <t>naucz. indywidualne</t>
  </si>
  <si>
    <t>zajęcia  rewalid.-wych.ind.</t>
  </si>
  <si>
    <t>zajęcia  rew.-wych.ind.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</si>
  <si>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</si>
  <si>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zajęcia rew.wych.indyw.</t>
  </si>
  <si>
    <t>do Uchwały Nr       /        /19</t>
  </si>
  <si>
    <t>z dnia            2019 r.</t>
  </si>
  <si>
    <t>57/231/19</t>
  </si>
  <si>
    <t>24.09.2019r.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</si>
</sst>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4" fillId="0" borderId="0" xfId="0" applyNumberFormat="1" applyFont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4" fillId="0" borderId="6" xfId="0" applyFont="1" applyFill="1" applyBorder="1"/>
    <xf numFmtId="0" fontId="11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5" xfId="0" applyNumberFormat="1" applyFont="1" applyBorder="1"/>
    <xf numFmtId="49" fontId="11" fillId="0" borderId="0" xfId="0" applyNumberFormat="1" applyFont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2" fontId="4" fillId="0" borderId="0" xfId="0" applyNumberFormat="1" applyFont="1"/>
    <xf numFmtId="2" fontId="0" fillId="0" borderId="6" xfId="0" applyNumberForma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" fillId="0" borderId="5" xfId="0" applyFont="1" applyBorder="1"/>
    <xf numFmtId="0" fontId="9" fillId="0" borderId="6" xfId="0" applyFont="1" applyBorder="1"/>
    <xf numFmtId="0" fontId="9" fillId="0" borderId="9" xfId="0" applyFont="1" applyBorder="1"/>
    <xf numFmtId="0" fontId="12" fillId="0" borderId="7" xfId="0" applyFont="1" applyBorder="1" applyAlignment="1">
      <alignment horizontal="left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1" fillId="0" borderId="2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7" xfId="0" applyFont="1" applyBorder="1"/>
    <xf numFmtId="0" fontId="11" fillId="0" borderId="8" xfId="0" applyFont="1" applyBorder="1"/>
    <xf numFmtId="0" fontId="11" fillId="0" borderId="4" xfId="0" applyFont="1" applyBorder="1"/>
    <xf numFmtId="0" fontId="12" fillId="0" borderId="0" xfId="0" applyFont="1" applyAlignment="1">
      <alignment wrapText="1"/>
    </xf>
    <xf numFmtId="49" fontId="11" fillId="0" borderId="0" xfId="0" applyNumberFormat="1" applyFont="1" applyBorder="1" applyAlignment="1">
      <alignment horizontal="left"/>
    </xf>
    <xf numFmtId="49" fontId="11" fillId="0" borderId="5" xfId="0" applyNumberFormat="1" applyFont="1" applyBorder="1"/>
    <xf numFmtId="2" fontId="17" fillId="0" borderId="6" xfId="0" applyNumberFormat="1" applyFont="1" applyBorder="1" applyAlignment="1">
      <alignment horizontal="right"/>
    </xf>
    <xf numFmtId="2" fontId="6" fillId="0" borderId="0" xfId="0" applyNumberFormat="1" applyFont="1"/>
    <xf numFmtId="4" fontId="3" fillId="0" borderId="6" xfId="0" applyNumberFormat="1" applyFont="1" applyBorder="1"/>
    <xf numFmtId="0" fontId="0" fillId="0" borderId="15" xfId="0" applyBorder="1"/>
    <xf numFmtId="49" fontId="4" fillId="0" borderId="15" xfId="0" applyNumberFormat="1" applyFont="1" applyBorder="1"/>
    <xf numFmtId="0" fontId="14" fillId="0" borderId="15" xfId="0" applyFont="1" applyBorder="1"/>
    <xf numFmtId="0" fontId="22" fillId="0" borderId="0" xfId="0" applyFont="1" applyBorder="1" applyAlignment="1">
      <alignment horizontal="left"/>
    </xf>
    <xf numFmtId="0" fontId="22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0" fontId="22" fillId="0" borderId="0" xfId="0" applyFont="1" applyBorder="1"/>
    <xf numFmtId="0" fontId="10" fillId="0" borderId="0" xfId="0" applyFont="1" applyBorder="1"/>
    <xf numFmtId="0" fontId="12" fillId="0" borderId="8" xfId="0" applyFont="1" applyBorder="1"/>
    <xf numFmtId="0" fontId="0" fillId="0" borderId="6" xfId="0" applyBorder="1" applyAlignment="1">
      <alignment horizontal="right"/>
    </xf>
    <xf numFmtId="0" fontId="7" fillId="0" borderId="5" xfId="0" applyFont="1" applyFill="1" applyBorder="1"/>
    <xf numFmtId="4" fontId="14" fillId="0" borderId="6" xfId="0" applyNumberFormat="1" applyFont="1" applyBorder="1"/>
    <xf numFmtId="0" fontId="11" fillId="0" borderId="6" xfId="0" applyFont="1" applyBorder="1" applyAlignment="1">
      <alignment horizontal="right"/>
    </xf>
    <xf numFmtId="2" fontId="3" fillId="0" borderId="9" xfId="0" applyNumberFormat="1" applyFont="1" applyBorder="1"/>
    <xf numFmtId="49" fontId="13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wrapText="1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5" fillId="0" borderId="3" xfId="0" applyFont="1" applyBorder="1"/>
    <xf numFmtId="49" fontId="12" fillId="0" borderId="8" xfId="0" applyNumberFormat="1" applyFont="1" applyBorder="1"/>
    <xf numFmtId="2" fontId="7" fillId="0" borderId="4" xfId="0" applyNumberFormat="1" applyFont="1" applyBorder="1"/>
    <xf numFmtId="0" fontId="0" fillId="0" borderId="5" xfId="0" applyBorder="1" applyAlignment="1">
      <alignment horizontal="right"/>
    </xf>
    <xf numFmtId="0" fontId="11" fillId="0" borderId="5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2" fontId="11" fillId="0" borderId="6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wrapText="1"/>
    </xf>
    <xf numFmtId="0" fontId="11" fillId="0" borderId="2" xfId="0" applyFont="1" applyBorder="1" applyAlignment="1"/>
    <xf numFmtId="0" fontId="11" fillId="0" borderId="4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1" fillId="0" borderId="5" xfId="0" applyFont="1" applyBorder="1" applyAlignment="1"/>
    <xf numFmtId="0" fontId="11" fillId="0" borderId="6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11" fillId="0" borderId="0" xfId="0" applyFont="1" applyBorder="1" applyAlignment="1"/>
    <xf numFmtId="0" fontId="11" fillId="0" borderId="3" xfId="0" applyFont="1" applyBorder="1" applyAlignment="1"/>
    <xf numFmtId="0" fontId="20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0" fillId="0" borderId="8" xfId="0" applyBorder="1" applyAlignment="1"/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0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/>
    <xf numFmtId="0" fontId="6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2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1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4" fillId="0" borderId="5" xfId="0" applyFont="1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4" fillId="0" borderId="5" xfId="0" applyFont="1" applyBorder="1" applyAlignment="1"/>
    <xf numFmtId="0" fontId="6" fillId="0" borderId="12" xfId="0" applyFont="1" applyBorder="1" applyAlignment="1">
      <alignment vertical="center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5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7"/>
  <sheetViews>
    <sheetView tabSelected="1" view="pageBreakPreview" topLeftCell="A139" zoomScaleNormal="100" zoomScaleSheetLayoutView="100" workbookViewId="0">
      <selection activeCell="R5" sqref="R5"/>
    </sheetView>
  </sheetViews>
  <sheetFormatPr defaultRowHeight="15" x14ac:dyDescent="0.25"/>
  <cols>
    <col min="1" max="1" width="4.28515625" customWidth="1"/>
    <col min="2" max="2" width="17.5703125" customWidth="1"/>
    <col min="3" max="3" width="10" customWidth="1"/>
    <col min="4" max="4" width="7.710937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0.42578125" customWidth="1"/>
    <col min="10" max="10" width="6.7109375" customWidth="1"/>
    <col min="11" max="11" width="8.7109375" customWidth="1"/>
    <col min="12" max="12" width="8.28515625" bestFit="1" customWidth="1"/>
    <col min="14" max="14" width="8.140625" customWidth="1"/>
    <col min="15" max="15" width="8.28515625" customWidth="1"/>
    <col min="16" max="16" width="6.28515625" customWidth="1"/>
    <col min="17" max="17" width="6.7109375" customWidth="1"/>
    <col min="18" max="18" width="5.28515625" customWidth="1"/>
  </cols>
  <sheetData>
    <row r="1" spans="1:19" x14ac:dyDescent="0.25">
      <c r="O1" t="s">
        <v>104</v>
      </c>
    </row>
    <row r="2" spans="1:19" x14ac:dyDescent="0.25">
      <c r="O2" t="s">
        <v>159</v>
      </c>
      <c r="Q2" t="s">
        <v>161</v>
      </c>
    </row>
    <row r="3" spans="1:19" x14ac:dyDescent="0.25">
      <c r="O3" t="s">
        <v>105</v>
      </c>
    </row>
    <row r="4" spans="1:19" x14ac:dyDescent="0.25">
      <c r="O4" t="s">
        <v>160</v>
      </c>
      <c r="P4" t="s">
        <v>162</v>
      </c>
    </row>
    <row r="5" spans="1:19" x14ac:dyDescent="0.25">
      <c r="A5" s="225" t="s">
        <v>139</v>
      </c>
      <c r="B5" s="225"/>
      <c r="C5" s="225"/>
      <c r="D5" s="225"/>
      <c r="E5" s="225"/>
      <c r="F5" s="225"/>
      <c r="G5" s="225"/>
      <c r="H5" s="225"/>
      <c r="I5" s="225"/>
    </row>
    <row r="6" spans="1:19" ht="78.75" customHeight="1" x14ac:dyDescent="0.25">
      <c r="A6" s="21" t="s">
        <v>6</v>
      </c>
      <c r="B6" s="20" t="s">
        <v>7</v>
      </c>
      <c r="C6" s="216" t="s">
        <v>8</v>
      </c>
      <c r="D6" s="217"/>
      <c r="E6" s="216" t="s">
        <v>9</v>
      </c>
      <c r="F6" s="217"/>
      <c r="G6" s="218" t="s">
        <v>140</v>
      </c>
      <c r="H6" s="219"/>
      <c r="I6" s="209" t="s">
        <v>16</v>
      </c>
      <c r="J6" s="210"/>
      <c r="K6" s="8" t="s">
        <v>17</v>
      </c>
      <c r="L6" s="103" t="s">
        <v>18</v>
      </c>
      <c r="M6" s="209" t="s">
        <v>19</v>
      </c>
      <c r="N6" s="210"/>
      <c r="O6" s="207" t="s">
        <v>20</v>
      </c>
      <c r="P6" s="211"/>
      <c r="Q6" s="207" t="s">
        <v>21</v>
      </c>
      <c r="R6" s="208"/>
    </row>
    <row r="7" spans="1:19" ht="19.149999999999999" customHeight="1" x14ac:dyDescent="0.25">
      <c r="A7" s="19">
        <v>1</v>
      </c>
      <c r="B7" s="214" t="s">
        <v>24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28</v>
      </c>
      <c r="I7" s="213" t="s">
        <v>25</v>
      </c>
      <c r="J7" s="196"/>
      <c r="K7" s="22"/>
      <c r="L7" s="22"/>
      <c r="M7" s="9"/>
      <c r="N7" s="4"/>
      <c r="O7" s="9"/>
      <c r="P7" s="4"/>
      <c r="Q7" s="23"/>
      <c r="R7" s="24"/>
    </row>
    <row r="8" spans="1:19" x14ac:dyDescent="0.25">
      <c r="A8" s="19"/>
      <c r="B8" s="215"/>
      <c r="C8" s="5" t="s">
        <v>1</v>
      </c>
      <c r="D8" s="6">
        <v>5</v>
      </c>
      <c r="E8" s="40" t="s">
        <v>41</v>
      </c>
      <c r="F8" s="12">
        <v>2</v>
      </c>
      <c r="G8" s="11" t="s">
        <v>13</v>
      </c>
      <c r="H8" s="15">
        <v>786</v>
      </c>
      <c r="I8" s="11"/>
      <c r="J8" s="15">
        <v>47</v>
      </c>
      <c r="K8" s="33">
        <v>1279.96</v>
      </c>
      <c r="L8" s="19">
        <v>326.23</v>
      </c>
      <c r="M8" s="11"/>
      <c r="N8" s="45">
        <f>K8-R8</f>
        <v>1154.96</v>
      </c>
      <c r="O8" s="11"/>
      <c r="P8" s="6"/>
      <c r="Q8" s="11" t="s">
        <v>33</v>
      </c>
      <c r="R8" s="6">
        <v>125</v>
      </c>
    </row>
    <row r="9" spans="1:19" ht="18.75" customHeight="1" x14ac:dyDescent="0.25">
      <c r="A9" s="19"/>
      <c r="B9" s="215"/>
      <c r="C9" s="5" t="s">
        <v>2</v>
      </c>
      <c r="D9" s="56">
        <v>10.75</v>
      </c>
      <c r="E9" s="223" t="s">
        <v>11</v>
      </c>
      <c r="F9" s="12"/>
      <c r="G9" s="70" t="s">
        <v>14</v>
      </c>
      <c r="H9" s="120">
        <v>786</v>
      </c>
      <c r="I9" s="11" t="s">
        <v>26</v>
      </c>
      <c r="J9" s="6"/>
      <c r="K9" s="19"/>
      <c r="L9" s="19"/>
      <c r="M9" s="11" t="s">
        <v>26</v>
      </c>
      <c r="N9" s="6"/>
      <c r="O9" s="11"/>
      <c r="P9" s="6"/>
      <c r="Q9" s="11" t="s">
        <v>34</v>
      </c>
      <c r="R9" s="6">
        <v>80</v>
      </c>
    </row>
    <row r="10" spans="1:19" ht="12" customHeight="1" x14ac:dyDescent="0.25">
      <c r="A10" s="19"/>
      <c r="B10" s="16"/>
      <c r="C10" s="7" t="s">
        <v>3</v>
      </c>
      <c r="D10" s="6"/>
      <c r="E10" s="201"/>
      <c r="F10" s="12">
        <v>1</v>
      </c>
      <c r="G10" s="199" t="s">
        <v>15</v>
      </c>
      <c r="H10" s="200"/>
      <c r="I10" s="29" t="s">
        <v>27</v>
      </c>
      <c r="J10" s="31">
        <v>0</v>
      </c>
      <c r="K10" s="19"/>
      <c r="L10" s="19"/>
      <c r="M10" s="11" t="s">
        <v>29</v>
      </c>
      <c r="N10" s="6">
        <v>45</v>
      </c>
      <c r="O10" s="11"/>
      <c r="P10" s="6"/>
      <c r="Q10" s="11"/>
      <c r="R10" s="6"/>
    </row>
    <row r="11" spans="1:19" x14ac:dyDescent="0.25">
      <c r="A11" s="19"/>
      <c r="B11" s="17"/>
      <c r="C11" s="11" t="s">
        <v>1</v>
      </c>
      <c r="D11" s="6">
        <v>0</v>
      </c>
      <c r="E11" s="11"/>
      <c r="F11" s="6"/>
      <c r="G11" s="68" t="s">
        <v>36</v>
      </c>
      <c r="H11" s="37">
        <v>1</v>
      </c>
      <c r="I11" s="29" t="s">
        <v>28</v>
      </c>
      <c r="J11" s="31">
        <v>0</v>
      </c>
      <c r="K11" s="19"/>
      <c r="L11" s="19"/>
      <c r="M11" s="11" t="s">
        <v>30</v>
      </c>
      <c r="N11" s="6">
        <v>22</v>
      </c>
      <c r="O11" s="11"/>
      <c r="P11" s="6"/>
      <c r="Q11" s="11"/>
      <c r="R11" s="6"/>
      <c r="S11" t="s">
        <v>157</v>
      </c>
    </row>
    <row r="12" spans="1:19" x14ac:dyDescent="0.25">
      <c r="A12" s="19"/>
      <c r="B12" s="17" t="s">
        <v>22</v>
      </c>
      <c r="C12" s="11" t="s">
        <v>2</v>
      </c>
      <c r="D12" s="6">
        <v>1.5</v>
      </c>
      <c r="E12" s="11"/>
      <c r="F12" s="6"/>
      <c r="G12" s="68" t="s">
        <v>37</v>
      </c>
      <c r="H12" s="37">
        <v>12</v>
      </c>
      <c r="I12" s="11"/>
      <c r="J12" s="6"/>
      <c r="K12" s="19"/>
      <c r="L12" s="19"/>
      <c r="M12" s="11" t="s">
        <v>31</v>
      </c>
      <c r="N12" s="6">
        <v>0</v>
      </c>
      <c r="O12" s="11"/>
      <c r="P12" s="6"/>
      <c r="Q12" s="11" t="s">
        <v>35</v>
      </c>
      <c r="R12" s="6">
        <v>3</v>
      </c>
    </row>
    <row r="13" spans="1:19" ht="10.5" customHeight="1" x14ac:dyDescent="0.25">
      <c r="A13" s="19"/>
      <c r="B13" s="17" t="s">
        <v>23</v>
      </c>
      <c r="C13" s="7" t="s">
        <v>4</v>
      </c>
      <c r="D13" s="6"/>
      <c r="E13" s="11"/>
      <c r="F13" s="6"/>
      <c r="G13" s="34" t="s">
        <v>38</v>
      </c>
      <c r="H13" s="6"/>
      <c r="I13" s="11"/>
      <c r="J13" s="6"/>
      <c r="K13" s="19"/>
      <c r="L13" s="19"/>
      <c r="M13" s="35" t="s">
        <v>5</v>
      </c>
      <c r="N13" s="36">
        <f>SUM(N10:N12)</f>
        <v>67</v>
      </c>
      <c r="O13" s="11"/>
      <c r="P13" s="6"/>
      <c r="Q13" s="25"/>
      <c r="R13" s="26"/>
    </row>
    <row r="14" spans="1:19" ht="14.45" customHeight="1" x14ac:dyDescent="0.25">
      <c r="A14" s="19"/>
      <c r="B14" s="18"/>
      <c r="C14" s="11" t="s">
        <v>1</v>
      </c>
      <c r="D14" s="5">
        <v>1</v>
      </c>
      <c r="E14" s="11"/>
      <c r="F14" s="6"/>
      <c r="G14" s="165" t="s">
        <v>142</v>
      </c>
      <c r="H14" s="6"/>
      <c r="I14" s="192" t="s">
        <v>40</v>
      </c>
      <c r="J14" s="193"/>
      <c r="K14" s="19"/>
      <c r="L14" s="19"/>
      <c r="M14" s="11"/>
      <c r="N14" s="6"/>
      <c r="O14" s="11"/>
      <c r="P14" s="6"/>
      <c r="Q14" s="25"/>
      <c r="R14" s="26"/>
    </row>
    <row r="15" spans="1:19" ht="12.75" customHeight="1" x14ac:dyDescent="0.25">
      <c r="A15" s="19"/>
      <c r="B15" s="18"/>
      <c r="C15" s="11" t="s">
        <v>2</v>
      </c>
      <c r="D15" s="5">
        <v>4</v>
      </c>
      <c r="E15" s="25"/>
      <c r="F15" s="6"/>
      <c r="G15" s="166" t="s">
        <v>39</v>
      </c>
      <c r="H15" s="6">
        <v>7</v>
      </c>
      <c r="I15" s="43"/>
      <c r="J15" s="44">
        <v>5.76</v>
      </c>
      <c r="K15" s="19"/>
      <c r="L15" s="19"/>
      <c r="M15" s="11" t="s">
        <v>32</v>
      </c>
      <c r="N15" s="6"/>
      <c r="O15" s="11"/>
      <c r="P15" s="6"/>
      <c r="Q15" s="25"/>
      <c r="R15" s="26"/>
    </row>
    <row r="16" spans="1:19" ht="12.75" customHeight="1" x14ac:dyDescent="0.25">
      <c r="A16" s="19"/>
      <c r="B16" s="18"/>
      <c r="C16" s="5"/>
      <c r="D16" s="5"/>
      <c r="E16" s="25"/>
      <c r="F16" s="6"/>
      <c r="G16" s="167" t="s">
        <v>141</v>
      </c>
      <c r="H16" s="37">
        <v>197</v>
      </c>
      <c r="I16" s="11"/>
      <c r="J16" s="6"/>
      <c r="K16" s="19"/>
      <c r="L16" s="19"/>
      <c r="M16" s="11"/>
      <c r="N16" s="45">
        <f>N8-N13</f>
        <v>1087.96</v>
      </c>
      <c r="O16" s="11"/>
      <c r="P16" s="6"/>
      <c r="Q16" s="25"/>
      <c r="R16" s="26"/>
    </row>
    <row r="17" spans="1:18" x14ac:dyDescent="0.25">
      <c r="A17" s="19"/>
      <c r="B17" s="39"/>
      <c r="C17" s="7" t="s">
        <v>47</v>
      </c>
      <c r="D17" s="84">
        <f>D8+D9+D11+D12+D14+D15</f>
        <v>22.25</v>
      </c>
      <c r="E17" s="25"/>
      <c r="F17" s="6"/>
      <c r="G17" s="164" t="s">
        <v>143</v>
      </c>
      <c r="H17" s="37"/>
      <c r="I17" s="11" t="s">
        <v>110</v>
      </c>
      <c r="J17" s="15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25">
      <c r="A18" s="19"/>
      <c r="B18" s="39"/>
      <c r="C18" s="7"/>
      <c r="D18" s="84"/>
      <c r="E18" s="25"/>
      <c r="F18" s="6"/>
      <c r="G18" s="111" t="s">
        <v>39</v>
      </c>
      <c r="H18" s="40">
        <v>8</v>
      </c>
      <c r="I18" s="11"/>
      <c r="J18" s="6"/>
      <c r="K18" s="19"/>
      <c r="L18" s="19"/>
      <c r="M18" s="5"/>
      <c r="N18" s="5"/>
      <c r="O18" s="11"/>
      <c r="P18" s="6"/>
      <c r="Q18" s="41"/>
      <c r="R18" s="26"/>
    </row>
    <row r="19" spans="1:18" x14ac:dyDescent="0.25">
      <c r="A19" s="19"/>
      <c r="B19" s="19"/>
      <c r="C19" s="83" t="s">
        <v>111</v>
      </c>
      <c r="D19" s="135">
        <v>2</v>
      </c>
      <c r="E19" s="25"/>
      <c r="F19" s="6"/>
      <c r="G19" s="169" t="s">
        <v>141</v>
      </c>
      <c r="H19" s="40">
        <v>222</v>
      </c>
      <c r="I19" s="11"/>
      <c r="J19" s="6"/>
      <c r="K19" s="19"/>
      <c r="L19" s="19"/>
      <c r="M19" s="5"/>
      <c r="N19" s="5"/>
      <c r="O19" s="11"/>
      <c r="P19" s="6"/>
      <c r="Q19" s="41"/>
      <c r="R19" s="26"/>
    </row>
    <row r="20" spans="1:18" x14ac:dyDescent="0.25">
      <c r="A20" s="19"/>
      <c r="B20" s="237" t="s">
        <v>84</v>
      </c>
      <c r="C20" s="65" t="s">
        <v>1</v>
      </c>
      <c r="D20" s="4">
        <v>0</v>
      </c>
      <c r="E20" s="9"/>
      <c r="F20" s="4"/>
      <c r="G20" s="149"/>
      <c r="H20" s="154"/>
      <c r="I20" s="195" t="s">
        <v>25</v>
      </c>
      <c r="J20" s="196"/>
      <c r="K20" s="22"/>
      <c r="L20" s="22"/>
      <c r="M20" s="65"/>
      <c r="N20" s="65"/>
      <c r="O20" s="9"/>
      <c r="P20" s="4"/>
      <c r="Q20" s="58"/>
      <c r="R20" s="24"/>
    </row>
    <row r="21" spans="1:18" ht="15" customHeight="1" x14ac:dyDescent="0.25">
      <c r="A21" s="19"/>
      <c r="B21" s="231"/>
      <c r="C21" s="2" t="s">
        <v>2</v>
      </c>
      <c r="D21" s="6">
        <v>0.5</v>
      </c>
      <c r="E21" s="11"/>
      <c r="F21" s="6"/>
      <c r="G21" s="40"/>
      <c r="H21" s="37"/>
      <c r="J21" s="15">
        <v>2</v>
      </c>
      <c r="K21" s="19">
        <v>92</v>
      </c>
      <c r="L21" s="19">
        <v>0</v>
      </c>
      <c r="M21" s="5"/>
      <c r="N21" s="5"/>
      <c r="O21" s="11"/>
      <c r="P21" s="6"/>
      <c r="Q21" s="41"/>
      <c r="R21" s="26"/>
    </row>
    <row r="22" spans="1:18" x14ac:dyDescent="0.25">
      <c r="A22" s="19"/>
      <c r="B22" s="231"/>
      <c r="C22" s="88" t="s">
        <v>47</v>
      </c>
      <c r="D22" s="15">
        <f>D20+D21</f>
        <v>0.5</v>
      </c>
      <c r="E22" s="11"/>
      <c r="F22" s="6"/>
      <c r="G22" s="40"/>
      <c r="H22" s="37"/>
      <c r="I22" s="224" t="s">
        <v>40</v>
      </c>
      <c r="J22" s="193"/>
      <c r="K22" s="19"/>
      <c r="L22" s="19"/>
      <c r="M22" s="5"/>
      <c r="N22" s="5"/>
      <c r="O22" s="11"/>
      <c r="P22" s="6"/>
      <c r="Q22" s="41"/>
      <c r="R22" s="26"/>
    </row>
    <row r="23" spans="1:18" ht="15" customHeight="1" x14ac:dyDescent="0.25">
      <c r="A23" s="150"/>
      <c r="B23" s="232"/>
      <c r="D23" s="26"/>
      <c r="E23" s="152"/>
      <c r="F23" s="13"/>
      <c r="G23" s="153"/>
      <c r="H23" s="102"/>
      <c r="J23" s="15">
        <v>3.11</v>
      </c>
      <c r="K23" s="150"/>
      <c r="L23" s="150"/>
      <c r="M23" s="151"/>
      <c r="N23" s="151"/>
      <c r="O23" s="152"/>
      <c r="P23" s="13"/>
      <c r="Q23" s="42"/>
      <c r="R23" s="28"/>
    </row>
    <row r="24" spans="1:18" x14ac:dyDescent="0.25">
      <c r="A24" s="22">
        <v>2</v>
      </c>
      <c r="B24" s="220" t="s">
        <v>42</v>
      </c>
      <c r="C24" s="52" t="s">
        <v>0</v>
      </c>
      <c r="D24" s="4"/>
      <c r="E24" s="32" t="s">
        <v>10</v>
      </c>
      <c r="F24" s="4">
        <v>1</v>
      </c>
      <c r="G24" s="54" t="s">
        <v>12</v>
      </c>
      <c r="H24" s="14">
        <v>36</v>
      </c>
      <c r="I24" s="213" t="s">
        <v>25</v>
      </c>
      <c r="J24" s="196"/>
      <c r="K24" s="22"/>
      <c r="L24" s="22"/>
      <c r="M24" s="9"/>
      <c r="N24" s="4"/>
      <c r="O24" s="9"/>
      <c r="P24" s="4"/>
      <c r="Q24" s="23"/>
      <c r="R24" s="24"/>
    </row>
    <row r="25" spans="1:18" x14ac:dyDescent="0.25">
      <c r="A25" s="19"/>
      <c r="B25" s="221"/>
      <c r="C25" s="11" t="s">
        <v>1</v>
      </c>
      <c r="D25" s="6">
        <v>5</v>
      </c>
      <c r="E25" s="30" t="s">
        <v>41</v>
      </c>
      <c r="F25" s="6">
        <v>2</v>
      </c>
      <c r="G25" s="34" t="s">
        <v>13</v>
      </c>
      <c r="H25" s="15">
        <v>915</v>
      </c>
      <c r="I25" s="11"/>
      <c r="J25" s="15">
        <v>61</v>
      </c>
      <c r="K25" s="33">
        <v>1526.99</v>
      </c>
      <c r="L25" s="19">
        <v>291.62</v>
      </c>
      <c r="M25" s="11"/>
      <c r="N25" s="45">
        <f>K25-P26-R25</f>
        <v>1182.1400000000001</v>
      </c>
      <c r="O25" s="2"/>
      <c r="P25" s="6"/>
      <c r="Q25" s="11" t="s">
        <v>33</v>
      </c>
      <c r="R25" s="6">
        <v>196</v>
      </c>
    </row>
    <row r="26" spans="1:18" ht="18.75" customHeight="1" x14ac:dyDescent="0.25">
      <c r="A26" s="48"/>
      <c r="B26" s="221"/>
      <c r="C26" s="11" t="s">
        <v>2</v>
      </c>
      <c r="D26" s="6">
        <v>10</v>
      </c>
      <c r="E26" s="222" t="s">
        <v>92</v>
      </c>
      <c r="F26" s="6">
        <v>1</v>
      </c>
      <c r="G26" s="70" t="s">
        <v>14</v>
      </c>
      <c r="H26" s="6">
        <v>915</v>
      </c>
      <c r="I26" s="11" t="s">
        <v>26</v>
      </c>
      <c r="J26" s="26"/>
      <c r="K26" s="48"/>
      <c r="L26" s="48"/>
      <c r="M26" s="11" t="s">
        <v>26</v>
      </c>
      <c r="N26" s="26"/>
      <c r="O26" s="47" t="s">
        <v>55</v>
      </c>
      <c r="P26" s="137">
        <v>148.85</v>
      </c>
      <c r="Q26" s="11" t="s">
        <v>34</v>
      </c>
      <c r="R26" s="6">
        <v>131</v>
      </c>
    </row>
    <row r="27" spans="1:18" x14ac:dyDescent="0.25">
      <c r="A27" s="48"/>
      <c r="B27" s="49" t="s">
        <v>22</v>
      </c>
      <c r="C27" s="53" t="s">
        <v>3</v>
      </c>
      <c r="D27" s="6"/>
      <c r="E27" s="222"/>
      <c r="F27" s="26"/>
      <c r="G27" s="199" t="s">
        <v>15</v>
      </c>
      <c r="H27" s="200"/>
      <c r="I27" s="29" t="s">
        <v>45</v>
      </c>
      <c r="J27" s="6">
        <v>1</v>
      </c>
      <c r="K27" s="48"/>
      <c r="L27" s="48"/>
      <c r="M27" s="11" t="s">
        <v>29</v>
      </c>
      <c r="N27" s="26">
        <v>45</v>
      </c>
      <c r="P27" s="26"/>
      <c r="Q27" s="11"/>
      <c r="R27" s="26"/>
    </row>
    <row r="28" spans="1:18" x14ac:dyDescent="0.25">
      <c r="A28" s="48"/>
      <c r="B28" s="50" t="s">
        <v>43</v>
      </c>
      <c r="C28" s="11" t="s">
        <v>1</v>
      </c>
      <c r="D28" s="6">
        <v>0</v>
      </c>
      <c r="E28" s="222" t="s">
        <v>11</v>
      </c>
      <c r="F28" s="26"/>
      <c r="G28" s="68" t="s">
        <v>36</v>
      </c>
      <c r="H28" s="31">
        <v>0</v>
      </c>
      <c r="I28" s="29" t="s">
        <v>129</v>
      </c>
      <c r="J28" s="6">
        <v>0</v>
      </c>
      <c r="K28" s="48"/>
      <c r="L28" s="48"/>
      <c r="M28" s="11" t="s">
        <v>30</v>
      </c>
      <c r="N28" s="26">
        <v>22</v>
      </c>
      <c r="P28" s="26"/>
      <c r="Q28" s="11"/>
      <c r="R28" s="26"/>
    </row>
    <row r="29" spans="1:18" ht="23.25" x14ac:dyDescent="0.25">
      <c r="A29" s="48"/>
      <c r="B29" s="85" t="s">
        <v>108</v>
      </c>
      <c r="C29" s="11" t="s">
        <v>2</v>
      </c>
      <c r="D29" s="6">
        <v>2</v>
      </c>
      <c r="E29" s="222"/>
      <c r="F29" s="6">
        <v>1</v>
      </c>
      <c r="G29" s="68" t="s">
        <v>37</v>
      </c>
      <c r="H29" s="31">
        <v>0</v>
      </c>
      <c r="I29" s="140" t="s">
        <v>124</v>
      </c>
      <c r="J29" s="6">
        <v>0</v>
      </c>
      <c r="K29" s="48"/>
      <c r="L29" s="48"/>
      <c r="M29" s="34" t="s">
        <v>5</v>
      </c>
      <c r="N29" s="55">
        <f>SUM(N27:N28)</f>
        <v>67</v>
      </c>
      <c r="P29" s="26"/>
      <c r="Q29" s="11" t="s">
        <v>35</v>
      </c>
      <c r="R29" s="116">
        <v>4</v>
      </c>
    </row>
    <row r="30" spans="1:18" ht="14.25" customHeight="1" x14ac:dyDescent="0.25">
      <c r="A30" s="48"/>
      <c r="B30" s="226" t="s">
        <v>44</v>
      </c>
      <c r="C30" s="53" t="s">
        <v>4</v>
      </c>
      <c r="D30" s="6"/>
      <c r="E30" s="25"/>
      <c r="F30" s="26"/>
      <c r="G30" s="25" t="s">
        <v>38</v>
      </c>
      <c r="H30" s="26"/>
      <c r="I30" s="74" t="s">
        <v>125</v>
      </c>
      <c r="J30" s="6">
        <v>0</v>
      </c>
      <c r="K30" s="48"/>
      <c r="L30" s="48"/>
      <c r="M30" s="54"/>
      <c r="N30" s="24"/>
      <c r="P30" s="26"/>
      <c r="Q30" s="25"/>
      <c r="R30" s="26"/>
    </row>
    <row r="31" spans="1:18" ht="15.6" customHeight="1" x14ac:dyDescent="0.25">
      <c r="A31" s="48"/>
      <c r="B31" s="227"/>
      <c r="C31" s="11" t="s">
        <v>1</v>
      </c>
      <c r="D31" s="6">
        <v>1</v>
      </c>
      <c r="E31" s="25"/>
      <c r="F31" s="26"/>
      <c r="G31" s="165" t="s">
        <v>142</v>
      </c>
      <c r="H31" s="26"/>
      <c r="I31" s="192" t="s">
        <v>40</v>
      </c>
      <c r="J31" s="193"/>
      <c r="K31" s="48"/>
      <c r="L31" s="48"/>
      <c r="M31" s="11" t="s">
        <v>32</v>
      </c>
      <c r="N31" s="26"/>
      <c r="P31" s="26"/>
      <c r="Q31" s="25"/>
      <c r="R31" s="26"/>
    </row>
    <row r="32" spans="1:18" x14ac:dyDescent="0.25">
      <c r="A32" s="48"/>
      <c r="B32" s="50" t="s">
        <v>23</v>
      </c>
      <c r="C32" s="11" t="s">
        <v>2</v>
      </c>
      <c r="D32" s="6">
        <v>5</v>
      </c>
      <c r="E32" s="25"/>
      <c r="F32" s="26"/>
      <c r="G32" s="62" t="s">
        <v>39</v>
      </c>
      <c r="H32" s="37">
        <v>7</v>
      </c>
      <c r="I32" s="25"/>
      <c r="J32" s="15">
        <v>5.25</v>
      </c>
      <c r="K32" s="48"/>
      <c r="L32" s="48"/>
      <c r="M32" s="25"/>
      <c r="N32" s="45">
        <f>N25-N29</f>
        <v>1115.1400000000001</v>
      </c>
      <c r="P32" s="26"/>
      <c r="Q32" s="25"/>
      <c r="R32" s="26"/>
    </row>
    <row r="33" spans="1:18" x14ac:dyDescent="0.25">
      <c r="A33" s="48"/>
      <c r="B33" s="48"/>
      <c r="C33" s="34" t="s">
        <v>47</v>
      </c>
      <c r="D33" s="15">
        <v>23</v>
      </c>
      <c r="E33" s="25"/>
      <c r="F33" s="26"/>
      <c r="G33" s="62" t="s">
        <v>141</v>
      </c>
      <c r="H33" s="37">
        <v>178</v>
      </c>
      <c r="I33" s="157" t="s">
        <v>135</v>
      </c>
      <c r="J33" s="15">
        <v>0.85</v>
      </c>
      <c r="K33" s="48"/>
      <c r="L33" s="48"/>
      <c r="M33" s="25"/>
      <c r="N33" s="55"/>
      <c r="P33" s="26"/>
      <c r="Q33" s="25"/>
      <c r="R33" s="26"/>
    </row>
    <row r="34" spans="1:18" x14ac:dyDescent="0.25">
      <c r="A34" s="48"/>
      <c r="B34" s="48"/>
      <c r="C34" s="34"/>
      <c r="D34" s="15"/>
      <c r="E34" s="25"/>
      <c r="F34" s="26"/>
      <c r="G34" s="168" t="s">
        <v>143</v>
      </c>
      <c r="H34" s="40"/>
      <c r="I34" s="157"/>
      <c r="J34" s="6"/>
      <c r="K34" s="26"/>
      <c r="L34" s="48"/>
      <c r="M34" s="25"/>
      <c r="N34" s="55"/>
      <c r="P34" s="26"/>
      <c r="Q34" s="25"/>
      <c r="R34" s="26"/>
    </row>
    <row r="35" spans="1:18" x14ac:dyDescent="0.25">
      <c r="A35" s="48"/>
      <c r="B35" s="48"/>
      <c r="C35" s="34"/>
      <c r="D35" s="15"/>
      <c r="E35" s="25"/>
      <c r="F35" s="26"/>
      <c r="G35" s="62" t="s">
        <v>39</v>
      </c>
      <c r="H35" s="40">
        <v>7</v>
      </c>
      <c r="I35" s="157"/>
      <c r="J35" s="6"/>
      <c r="K35" s="26"/>
      <c r="L35" s="48"/>
      <c r="M35" s="25"/>
      <c r="N35" s="55"/>
      <c r="P35" s="26"/>
      <c r="Q35" s="25"/>
      <c r="R35" s="26"/>
    </row>
    <row r="36" spans="1:18" x14ac:dyDescent="0.25">
      <c r="A36" s="48"/>
      <c r="B36" s="48"/>
      <c r="C36" s="34"/>
      <c r="D36" s="15"/>
      <c r="E36" s="25"/>
      <c r="F36" s="26"/>
      <c r="G36" s="62" t="s">
        <v>141</v>
      </c>
      <c r="H36" s="40">
        <v>179</v>
      </c>
      <c r="I36" s="157"/>
      <c r="J36" s="6"/>
      <c r="K36" s="26"/>
      <c r="L36" s="48"/>
      <c r="M36" s="25"/>
      <c r="N36" s="55"/>
      <c r="P36" s="26"/>
      <c r="Q36" s="25"/>
      <c r="R36" s="26"/>
    </row>
    <row r="37" spans="1:18" x14ac:dyDescent="0.25">
      <c r="A37" s="48"/>
      <c r="B37" s="229" t="s">
        <v>48</v>
      </c>
      <c r="C37" s="52"/>
      <c r="D37" s="24"/>
      <c r="E37" s="23"/>
      <c r="F37" s="24"/>
      <c r="G37" s="23"/>
      <c r="H37" s="58"/>
      <c r="I37" s="213" t="s">
        <v>25</v>
      </c>
      <c r="J37" s="196"/>
      <c r="K37" s="24">
        <v>48</v>
      </c>
      <c r="L37" s="57">
        <v>7</v>
      </c>
      <c r="M37" s="23"/>
      <c r="N37" s="24"/>
      <c r="O37" s="58"/>
      <c r="P37" s="24"/>
      <c r="Q37" s="23"/>
      <c r="R37" s="24"/>
    </row>
    <row r="38" spans="1:18" ht="12" customHeight="1" x14ac:dyDescent="0.25">
      <c r="A38" s="48"/>
      <c r="B38" s="230"/>
      <c r="C38" s="25"/>
      <c r="D38" s="26"/>
      <c r="E38" s="25"/>
      <c r="F38" s="26"/>
      <c r="G38" s="25"/>
      <c r="H38" s="41"/>
      <c r="I38" s="11"/>
      <c r="J38" s="15">
        <v>1</v>
      </c>
      <c r="K38" s="26"/>
      <c r="L38" s="48"/>
      <c r="M38" s="25"/>
      <c r="N38" s="26"/>
      <c r="O38" s="41"/>
      <c r="P38" s="26"/>
      <c r="Q38" s="25"/>
      <c r="R38" s="26"/>
    </row>
    <row r="39" spans="1:18" x14ac:dyDescent="0.25">
      <c r="A39" s="48"/>
      <c r="B39" s="231"/>
      <c r="C39" t="s">
        <v>152</v>
      </c>
      <c r="D39" s="55">
        <v>0.25</v>
      </c>
      <c r="F39" s="26"/>
      <c r="I39" s="192" t="s">
        <v>40</v>
      </c>
      <c r="J39" s="193"/>
      <c r="K39" s="26"/>
      <c r="L39" s="48"/>
      <c r="N39" s="26"/>
      <c r="P39" s="26"/>
      <c r="R39" s="26"/>
    </row>
    <row r="40" spans="1:18" x14ac:dyDescent="0.25">
      <c r="A40" s="48"/>
      <c r="B40" s="231"/>
      <c r="D40" s="26"/>
      <c r="F40" s="26"/>
      <c r="I40" s="138"/>
      <c r="J40" s="44">
        <v>1.28</v>
      </c>
      <c r="K40" s="26"/>
      <c r="L40" s="48"/>
      <c r="N40" s="26"/>
      <c r="P40" s="26"/>
      <c r="R40" s="26"/>
    </row>
    <row r="41" spans="1:18" x14ac:dyDescent="0.25">
      <c r="A41" s="48"/>
      <c r="B41" s="231"/>
      <c r="D41" s="26"/>
      <c r="F41" s="26"/>
      <c r="I41" s="138" t="s">
        <v>131</v>
      </c>
      <c r="J41" s="139"/>
      <c r="K41" s="26"/>
      <c r="L41" s="48"/>
      <c r="N41" s="26"/>
      <c r="P41" s="26"/>
      <c r="R41" s="26"/>
    </row>
    <row r="42" spans="1:18" x14ac:dyDescent="0.25">
      <c r="A42" s="48"/>
      <c r="B42" s="231"/>
      <c r="D42" s="26"/>
      <c r="F42" s="26"/>
      <c r="I42" s="29" t="s">
        <v>130</v>
      </c>
      <c r="J42" s="141">
        <v>0</v>
      </c>
      <c r="K42" s="26"/>
      <c r="L42" s="48"/>
      <c r="N42" s="26"/>
      <c r="P42" s="26"/>
      <c r="R42" s="26"/>
    </row>
    <row r="43" spans="1:18" ht="12" customHeight="1" x14ac:dyDescent="0.25">
      <c r="A43" s="48"/>
      <c r="B43" s="232"/>
      <c r="D43" s="28"/>
      <c r="F43" s="28"/>
      <c r="H43" s="42"/>
      <c r="I43" s="143" t="s">
        <v>132</v>
      </c>
      <c r="J43" s="142">
        <v>0</v>
      </c>
      <c r="K43" s="28"/>
      <c r="L43" s="59"/>
      <c r="N43" s="28"/>
      <c r="P43" s="26"/>
      <c r="R43" s="26"/>
    </row>
    <row r="44" spans="1:18" x14ac:dyDescent="0.25">
      <c r="A44" s="57">
        <v>3</v>
      </c>
      <c r="B44" s="235" t="s">
        <v>49</v>
      </c>
      <c r="C44" s="3" t="s">
        <v>0</v>
      </c>
      <c r="E44" s="32" t="s">
        <v>10</v>
      </c>
      <c r="F44" s="4">
        <v>1</v>
      </c>
      <c r="G44" s="9" t="s">
        <v>12</v>
      </c>
      <c r="H44" s="72">
        <v>35</v>
      </c>
      <c r="I44" s="212" t="s">
        <v>25</v>
      </c>
      <c r="J44" s="202"/>
      <c r="K44" s="57"/>
      <c r="M44" s="23"/>
      <c r="N44" s="24"/>
      <c r="O44" s="23"/>
      <c r="P44" s="24"/>
      <c r="Q44" s="23"/>
      <c r="R44" s="24"/>
    </row>
    <row r="45" spans="1:18" x14ac:dyDescent="0.25">
      <c r="A45" s="48"/>
      <c r="B45" s="236"/>
      <c r="C45" s="5" t="s">
        <v>1</v>
      </c>
      <c r="D45" s="6">
        <v>6</v>
      </c>
      <c r="E45" s="40" t="s">
        <v>41</v>
      </c>
      <c r="F45" s="6">
        <v>3</v>
      </c>
      <c r="G45" s="70" t="s">
        <v>14</v>
      </c>
      <c r="H45" s="6">
        <v>33</v>
      </c>
      <c r="I45" s="41"/>
      <c r="J45" s="15">
        <v>54</v>
      </c>
      <c r="K45" s="106">
        <v>1421.45</v>
      </c>
      <c r="L45" s="97">
        <v>321.48</v>
      </c>
      <c r="M45" s="25"/>
      <c r="N45" s="45">
        <f>K45-P46-R45</f>
        <v>1110.94</v>
      </c>
      <c r="O45" s="47" t="s">
        <v>54</v>
      </c>
      <c r="P45" s="109">
        <v>0</v>
      </c>
      <c r="Q45" t="s">
        <v>37</v>
      </c>
      <c r="R45" s="26">
        <v>98</v>
      </c>
    </row>
    <row r="46" spans="1:18" x14ac:dyDescent="0.25">
      <c r="A46" s="48"/>
      <c r="B46" s="236"/>
      <c r="C46" s="5" t="s">
        <v>2</v>
      </c>
      <c r="D46" s="6">
        <v>13</v>
      </c>
      <c r="F46" s="26"/>
      <c r="G46" s="70" t="s">
        <v>52</v>
      </c>
      <c r="H46" s="6">
        <v>2</v>
      </c>
      <c r="I46" s="5" t="s">
        <v>26</v>
      </c>
      <c r="J46" s="26"/>
      <c r="K46" s="48"/>
      <c r="M46" s="11" t="s">
        <v>26</v>
      </c>
      <c r="N46" s="26"/>
      <c r="O46" s="47" t="s">
        <v>55</v>
      </c>
      <c r="P46" s="109">
        <v>212.51</v>
      </c>
      <c r="Q46" s="38" t="s">
        <v>34</v>
      </c>
      <c r="R46" s="26">
        <v>45</v>
      </c>
    </row>
    <row r="47" spans="1:18" ht="23.25" x14ac:dyDescent="0.25">
      <c r="A47" s="48"/>
      <c r="B47" s="236"/>
      <c r="C47" s="41"/>
      <c r="D47" s="26"/>
      <c r="E47" s="155" t="s">
        <v>133</v>
      </c>
      <c r="F47" s="31">
        <v>0</v>
      </c>
      <c r="G47" s="60"/>
      <c r="H47" s="26"/>
      <c r="I47" s="62" t="s">
        <v>53</v>
      </c>
      <c r="J47" s="37">
        <v>1</v>
      </c>
      <c r="K47" s="48"/>
      <c r="M47" s="11" t="s">
        <v>29</v>
      </c>
      <c r="N47" s="6">
        <v>45</v>
      </c>
      <c r="P47" s="26"/>
      <c r="R47" s="26"/>
    </row>
    <row r="48" spans="1:18" x14ac:dyDescent="0.25">
      <c r="A48" s="48"/>
      <c r="B48" s="63" t="s">
        <v>43</v>
      </c>
      <c r="C48" s="87" t="s">
        <v>47</v>
      </c>
      <c r="D48" s="15">
        <f>SUM(D45:D47)</f>
        <v>19</v>
      </c>
      <c r="F48" s="26"/>
      <c r="G48" s="25" t="s">
        <v>13</v>
      </c>
      <c r="H48" s="15">
        <f>H49+H50</f>
        <v>960</v>
      </c>
      <c r="I48" s="62" t="s">
        <v>46</v>
      </c>
      <c r="J48" s="37">
        <v>0</v>
      </c>
      <c r="K48" s="48"/>
      <c r="M48" s="11" t="s">
        <v>30</v>
      </c>
      <c r="N48" s="6">
        <v>22</v>
      </c>
      <c r="P48" s="26"/>
      <c r="R48" s="26"/>
    </row>
    <row r="49" spans="1:18" ht="23.25" x14ac:dyDescent="0.25">
      <c r="A49" s="48"/>
      <c r="B49" s="86" t="s">
        <v>107</v>
      </c>
      <c r="C49" s="126" t="s">
        <v>114</v>
      </c>
      <c r="D49" s="134">
        <v>0</v>
      </c>
      <c r="F49" s="26"/>
      <c r="G49" s="70" t="s">
        <v>14</v>
      </c>
      <c r="H49" s="93">
        <v>895</v>
      </c>
      <c r="I49" s="41"/>
      <c r="J49" s="26"/>
      <c r="K49" s="48"/>
      <c r="M49" s="35" t="s">
        <v>5</v>
      </c>
      <c r="N49" s="36">
        <f>SUM(N47:N48)</f>
        <v>67</v>
      </c>
      <c r="P49" s="26"/>
      <c r="Q49" t="s">
        <v>35</v>
      </c>
      <c r="R49" s="26">
        <v>2</v>
      </c>
    </row>
    <row r="50" spans="1:18" x14ac:dyDescent="0.25">
      <c r="A50" s="48"/>
      <c r="B50" s="63" t="s">
        <v>22</v>
      </c>
      <c r="C50" s="113"/>
      <c r="D50" s="112"/>
      <c r="F50" s="26"/>
      <c r="G50" s="70" t="s">
        <v>52</v>
      </c>
      <c r="H50" s="6">
        <v>65</v>
      </c>
      <c r="I50" s="41"/>
      <c r="J50" s="26"/>
      <c r="K50" s="48"/>
      <c r="M50" s="25"/>
      <c r="N50" s="26"/>
      <c r="P50" s="26"/>
      <c r="R50" s="26"/>
    </row>
    <row r="51" spans="1:18" ht="17.25" customHeight="1" x14ac:dyDescent="0.25">
      <c r="A51" s="48"/>
      <c r="B51" s="233" t="s">
        <v>50</v>
      </c>
      <c r="C51" s="62"/>
      <c r="D51" s="31"/>
      <c r="F51" s="26"/>
      <c r="G51" s="199" t="s">
        <v>15</v>
      </c>
      <c r="H51" s="200"/>
      <c r="I51" s="224" t="s">
        <v>40</v>
      </c>
      <c r="J51" s="193"/>
      <c r="K51" s="48"/>
      <c r="M51" s="30" t="s">
        <v>32</v>
      </c>
      <c r="N51" s="26"/>
      <c r="P51" s="26"/>
      <c r="R51" s="26"/>
    </row>
    <row r="52" spans="1:18" x14ac:dyDescent="0.25">
      <c r="A52" s="48"/>
      <c r="B52" s="234"/>
      <c r="C52" s="41"/>
      <c r="D52" s="26"/>
      <c r="F52" s="26"/>
      <c r="G52" s="68" t="s">
        <v>36</v>
      </c>
      <c r="H52" s="104">
        <v>0</v>
      </c>
      <c r="I52" s="41"/>
      <c r="J52" s="15">
        <v>5.56</v>
      </c>
      <c r="K52" s="48"/>
      <c r="M52" s="25"/>
      <c r="N52" s="45">
        <f>N45-N49</f>
        <v>1043.94</v>
      </c>
      <c r="P52" s="26"/>
      <c r="R52" s="26"/>
    </row>
    <row r="53" spans="1:18" x14ac:dyDescent="0.25">
      <c r="A53" s="48"/>
      <c r="B53" s="64"/>
      <c r="C53" s="41"/>
      <c r="D53" s="26"/>
      <c r="F53" s="26"/>
      <c r="G53" s="71" t="s">
        <v>37</v>
      </c>
      <c r="H53" s="105">
        <v>0</v>
      </c>
      <c r="I53" s="41"/>
      <c r="J53" s="26"/>
      <c r="K53" s="48"/>
      <c r="M53" s="25"/>
      <c r="N53" s="26"/>
      <c r="P53" s="26"/>
      <c r="R53" s="26"/>
    </row>
    <row r="54" spans="1:18" x14ac:dyDescent="0.25">
      <c r="A54" s="48"/>
      <c r="B54" s="63" t="s">
        <v>51</v>
      </c>
      <c r="C54" s="41"/>
      <c r="D54" s="26"/>
      <c r="F54" s="26"/>
      <c r="G54" s="69" t="s">
        <v>38</v>
      </c>
      <c r="H54" s="37"/>
      <c r="I54" s="156" t="s">
        <v>135</v>
      </c>
      <c r="J54" s="15">
        <v>0</v>
      </c>
      <c r="K54" s="48"/>
      <c r="M54" s="74" t="s">
        <v>106</v>
      </c>
      <c r="N54" s="98"/>
      <c r="P54" s="26"/>
      <c r="R54" s="26"/>
    </row>
    <row r="55" spans="1:18" x14ac:dyDescent="0.25">
      <c r="A55" s="48"/>
      <c r="B55" s="26"/>
      <c r="C55" s="41"/>
      <c r="D55" s="26"/>
      <c r="F55" s="26"/>
      <c r="G55" s="165" t="s">
        <v>142</v>
      </c>
      <c r="H55" s="26"/>
      <c r="I55" s="41"/>
      <c r="J55" s="26"/>
      <c r="K55" s="48"/>
      <c r="M55" s="74" t="s">
        <v>37</v>
      </c>
      <c r="N55" s="158">
        <v>60.77</v>
      </c>
      <c r="P55" s="26"/>
      <c r="R55" s="26"/>
    </row>
    <row r="56" spans="1:18" x14ac:dyDescent="0.25">
      <c r="A56" s="48"/>
      <c r="B56" s="26"/>
      <c r="C56" s="41"/>
      <c r="D56" s="26"/>
      <c r="F56" s="26"/>
      <c r="G56" s="62" t="s">
        <v>39</v>
      </c>
      <c r="H56" s="37">
        <v>6</v>
      </c>
      <c r="I56" s="127" t="s">
        <v>114</v>
      </c>
      <c r="J56" s="6">
        <v>1</v>
      </c>
      <c r="K56" s="48"/>
      <c r="M56" s="25"/>
      <c r="N56" s="26"/>
      <c r="P56" s="26"/>
      <c r="R56" s="26"/>
    </row>
    <row r="57" spans="1:18" x14ac:dyDescent="0.25">
      <c r="A57" s="48"/>
      <c r="B57" s="26"/>
      <c r="C57" s="41"/>
      <c r="D57" s="26"/>
      <c r="F57" s="26"/>
      <c r="G57" s="62" t="s">
        <v>141</v>
      </c>
      <c r="H57" s="37">
        <v>189</v>
      </c>
      <c r="I57" s="41"/>
      <c r="J57" s="26"/>
      <c r="K57" s="48"/>
      <c r="M57" s="25"/>
      <c r="N57" s="26"/>
      <c r="P57" s="26"/>
      <c r="R57" s="26"/>
    </row>
    <row r="58" spans="1:18" x14ac:dyDescent="0.25">
      <c r="A58" s="48"/>
      <c r="B58" s="26"/>
      <c r="C58" s="41"/>
      <c r="D58" s="26"/>
      <c r="F58" s="26"/>
      <c r="G58" s="168" t="s">
        <v>143</v>
      </c>
      <c r="H58" s="37"/>
      <c r="I58" s="41"/>
      <c r="J58" s="26"/>
      <c r="K58" s="48"/>
      <c r="M58" s="25"/>
      <c r="N58" s="26"/>
      <c r="P58" s="26"/>
      <c r="R58" s="26"/>
    </row>
    <row r="59" spans="1:18" x14ac:dyDescent="0.25">
      <c r="A59" s="48"/>
      <c r="B59" s="26"/>
      <c r="C59" s="41"/>
      <c r="D59" s="26"/>
      <c r="F59" s="26"/>
      <c r="G59" s="62" t="s">
        <v>39</v>
      </c>
      <c r="H59" s="37">
        <v>8</v>
      </c>
      <c r="I59" s="41"/>
      <c r="J59" s="26"/>
      <c r="K59" s="48"/>
      <c r="M59" s="25"/>
      <c r="N59" s="26"/>
      <c r="P59" s="26"/>
      <c r="R59" s="26"/>
    </row>
    <row r="60" spans="1:18" x14ac:dyDescent="0.25">
      <c r="A60" s="59"/>
      <c r="B60" s="28"/>
      <c r="C60" s="42"/>
      <c r="D60" s="28"/>
      <c r="E60" s="42"/>
      <c r="F60" s="28"/>
      <c r="G60" s="62" t="s">
        <v>141</v>
      </c>
      <c r="H60" s="102">
        <v>228</v>
      </c>
      <c r="I60" s="42"/>
      <c r="J60" s="28"/>
      <c r="K60" s="59"/>
      <c r="L60" s="42"/>
      <c r="M60" s="27"/>
      <c r="N60" s="28"/>
      <c r="O60" s="42"/>
      <c r="P60" s="28"/>
      <c r="Q60" s="42"/>
      <c r="R60" s="28"/>
    </row>
    <row r="61" spans="1:18" x14ac:dyDescent="0.25">
      <c r="A61" s="57">
        <v>4</v>
      </c>
      <c r="B61" s="214" t="s">
        <v>56</v>
      </c>
      <c r="C61" s="52" t="s">
        <v>0</v>
      </c>
      <c r="D61" s="24"/>
      <c r="E61" s="32" t="s">
        <v>41</v>
      </c>
      <c r="F61" s="4">
        <v>3</v>
      </c>
      <c r="G61" s="9" t="s">
        <v>12</v>
      </c>
      <c r="H61" s="72">
        <v>35</v>
      </c>
      <c r="I61" s="195" t="s">
        <v>25</v>
      </c>
      <c r="J61" s="196"/>
      <c r="K61" s="57"/>
      <c r="L61" s="57"/>
      <c r="M61" s="58"/>
      <c r="N61" s="24"/>
      <c r="O61" s="58"/>
      <c r="P61" s="24"/>
      <c r="Q61" s="58"/>
      <c r="R61" s="24"/>
    </row>
    <row r="62" spans="1:18" x14ac:dyDescent="0.25">
      <c r="A62" s="48"/>
      <c r="B62" s="228"/>
      <c r="C62" s="66" t="s">
        <v>10</v>
      </c>
      <c r="D62" s="6">
        <v>1</v>
      </c>
      <c r="E62" s="194" t="s">
        <v>119</v>
      </c>
      <c r="F62" s="6">
        <v>0</v>
      </c>
      <c r="G62" s="70" t="s">
        <v>14</v>
      </c>
      <c r="H62" s="6">
        <v>35</v>
      </c>
      <c r="I62" s="41"/>
      <c r="J62" s="15">
        <v>61</v>
      </c>
      <c r="K62" s="33">
        <v>1569.12</v>
      </c>
      <c r="L62" s="48">
        <v>386.56</v>
      </c>
      <c r="M62" s="41"/>
      <c r="N62" s="45">
        <f>K62-P63-P64-R62</f>
        <v>1198.6199999999999</v>
      </c>
      <c r="O62" s="41"/>
      <c r="P62" s="26"/>
      <c r="Q62" s="11" t="s">
        <v>33</v>
      </c>
      <c r="R62" s="6">
        <v>98</v>
      </c>
    </row>
    <row r="63" spans="1:18" ht="14.25" customHeight="1" x14ac:dyDescent="0.25">
      <c r="A63" s="48"/>
      <c r="B63" s="228"/>
      <c r="C63" s="11" t="s">
        <v>1</v>
      </c>
      <c r="D63" s="6">
        <v>6</v>
      </c>
      <c r="E63" s="194"/>
      <c r="F63" s="6"/>
      <c r="G63" s="70" t="s">
        <v>52</v>
      </c>
      <c r="H63" s="6">
        <v>0</v>
      </c>
      <c r="I63" s="5" t="s">
        <v>26</v>
      </c>
      <c r="J63" s="26"/>
      <c r="K63" s="48"/>
      <c r="L63" s="48"/>
      <c r="M63" s="11" t="s">
        <v>26</v>
      </c>
      <c r="N63" s="26"/>
      <c r="O63" s="62" t="s">
        <v>54</v>
      </c>
      <c r="P63" s="56">
        <v>90</v>
      </c>
      <c r="Q63" s="30" t="s">
        <v>34</v>
      </c>
      <c r="R63" s="6">
        <v>35</v>
      </c>
    </row>
    <row r="64" spans="1:18" ht="19.5" customHeight="1" x14ac:dyDescent="0.25">
      <c r="A64" s="48"/>
      <c r="B64" s="228"/>
      <c r="C64" s="11" t="s">
        <v>2</v>
      </c>
      <c r="D64" s="6">
        <v>9.1999999999999993</v>
      </c>
      <c r="E64" s="194" t="s">
        <v>92</v>
      </c>
      <c r="F64" s="6">
        <v>1</v>
      </c>
      <c r="G64" s="60"/>
      <c r="H64" s="26"/>
      <c r="I64" s="62" t="s">
        <v>59</v>
      </c>
      <c r="J64" s="31">
        <v>0</v>
      </c>
      <c r="K64" s="48"/>
      <c r="L64" s="48"/>
      <c r="M64" s="11" t="s">
        <v>29</v>
      </c>
      <c r="N64" s="94">
        <v>30</v>
      </c>
      <c r="O64" s="62" t="s">
        <v>55</v>
      </c>
      <c r="P64" s="56">
        <v>182.5</v>
      </c>
      <c r="Q64" s="11"/>
      <c r="R64" s="26"/>
    </row>
    <row r="65" spans="1:18" x14ac:dyDescent="0.25">
      <c r="A65" s="48"/>
      <c r="B65" s="83" t="s">
        <v>22</v>
      </c>
      <c r="C65" s="53" t="s">
        <v>3</v>
      </c>
      <c r="D65" s="31"/>
      <c r="E65" s="194"/>
      <c r="F65" s="26"/>
      <c r="G65" s="25" t="s">
        <v>13</v>
      </c>
      <c r="H65" s="15">
        <v>956</v>
      </c>
      <c r="I65" s="62" t="s">
        <v>53</v>
      </c>
      <c r="J65" s="31">
        <v>0</v>
      </c>
      <c r="K65" s="48"/>
      <c r="L65" s="48"/>
      <c r="M65" s="11" t="s">
        <v>30</v>
      </c>
      <c r="N65" s="6">
        <v>22</v>
      </c>
      <c r="O65" s="41"/>
      <c r="P65" s="26"/>
      <c r="Q65" s="11"/>
      <c r="R65" s="26"/>
    </row>
    <row r="66" spans="1:18" x14ac:dyDescent="0.25">
      <c r="A66" s="48"/>
      <c r="B66" s="46" t="s">
        <v>43</v>
      </c>
      <c r="C66" s="11" t="s">
        <v>1</v>
      </c>
      <c r="D66" s="6">
        <v>0</v>
      </c>
      <c r="F66" s="26"/>
      <c r="G66" s="70" t="s">
        <v>14</v>
      </c>
      <c r="H66" s="26">
        <v>956</v>
      </c>
      <c r="I66" s="47" t="s">
        <v>46</v>
      </c>
      <c r="J66" s="31">
        <v>1</v>
      </c>
      <c r="K66" s="48"/>
      <c r="L66" s="48"/>
      <c r="M66" s="35" t="s">
        <v>5</v>
      </c>
      <c r="N66" s="15">
        <f>SUM(N64:N65)</f>
        <v>52</v>
      </c>
      <c r="P66" s="26"/>
      <c r="Q66" s="11" t="s">
        <v>35</v>
      </c>
      <c r="R66" s="6">
        <v>1</v>
      </c>
    </row>
    <row r="67" spans="1:18" ht="25.5" customHeight="1" x14ac:dyDescent="0.25">
      <c r="A67" s="48"/>
      <c r="B67" s="108" t="s">
        <v>108</v>
      </c>
      <c r="C67" s="11" t="s">
        <v>2</v>
      </c>
      <c r="D67" s="6">
        <v>2</v>
      </c>
      <c r="F67" s="26"/>
      <c r="G67" s="70" t="s">
        <v>52</v>
      </c>
      <c r="H67" s="26">
        <v>0</v>
      </c>
      <c r="J67" s="26"/>
      <c r="K67" s="48"/>
      <c r="L67" s="48"/>
      <c r="N67" s="24"/>
      <c r="P67" s="26"/>
      <c r="R67" s="26"/>
    </row>
    <row r="68" spans="1:18" x14ac:dyDescent="0.25">
      <c r="A68" s="48"/>
      <c r="B68" s="226" t="s">
        <v>50</v>
      </c>
      <c r="C68" s="53" t="s">
        <v>4</v>
      </c>
      <c r="D68" s="31"/>
      <c r="F68" s="26"/>
      <c r="G68" s="199" t="s">
        <v>15</v>
      </c>
      <c r="H68" s="200"/>
      <c r="I68" s="224" t="s">
        <v>40</v>
      </c>
      <c r="J68" s="193"/>
      <c r="K68" s="48"/>
      <c r="L68" s="48"/>
      <c r="M68" s="11" t="s">
        <v>32</v>
      </c>
      <c r="N68" s="26"/>
      <c r="P68" s="26"/>
      <c r="R68" s="26"/>
    </row>
    <row r="69" spans="1:18" ht="13.5" customHeight="1" x14ac:dyDescent="0.25">
      <c r="A69" s="48"/>
      <c r="B69" s="227"/>
      <c r="C69" s="11" t="s">
        <v>1</v>
      </c>
      <c r="D69" s="6">
        <v>0</v>
      </c>
      <c r="F69" s="26"/>
      <c r="G69" s="68" t="s">
        <v>36</v>
      </c>
      <c r="H69" s="6">
        <v>0</v>
      </c>
      <c r="J69" s="15">
        <v>3.66</v>
      </c>
      <c r="K69" s="48"/>
      <c r="L69" s="48"/>
      <c r="N69" s="45">
        <f>N62-N66</f>
        <v>1146.6199999999999</v>
      </c>
      <c r="P69" s="26"/>
      <c r="R69" s="26"/>
    </row>
    <row r="70" spans="1:18" x14ac:dyDescent="0.25">
      <c r="A70" s="48"/>
      <c r="B70" s="50" t="s">
        <v>57</v>
      </c>
      <c r="C70" s="11" t="s">
        <v>2</v>
      </c>
      <c r="D70" s="6">
        <v>2.8</v>
      </c>
      <c r="F70" s="26"/>
      <c r="G70" s="71" t="s">
        <v>37</v>
      </c>
      <c r="H70" s="6">
        <v>0</v>
      </c>
      <c r="J70" s="26"/>
      <c r="K70" s="48"/>
      <c r="L70" s="48"/>
      <c r="N70" s="26"/>
      <c r="P70" s="26"/>
      <c r="R70" s="26"/>
    </row>
    <row r="71" spans="1:18" x14ac:dyDescent="0.25">
      <c r="A71" s="48"/>
      <c r="B71" s="50" t="s">
        <v>23</v>
      </c>
      <c r="C71" s="238" t="s">
        <v>58</v>
      </c>
      <c r="D71" s="239"/>
      <c r="F71" s="26"/>
      <c r="G71" s="69" t="s">
        <v>38</v>
      </c>
      <c r="H71" s="26"/>
      <c r="I71" s="38" t="s">
        <v>110</v>
      </c>
      <c r="J71" s="15">
        <v>0.85</v>
      </c>
      <c r="K71" s="48"/>
      <c r="L71" s="48"/>
      <c r="N71" s="26"/>
      <c r="P71" s="26"/>
      <c r="R71" s="26"/>
    </row>
    <row r="72" spans="1:18" x14ac:dyDescent="0.25">
      <c r="A72" s="48"/>
      <c r="B72" s="48"/>
      <c r="C72" s="60" t="s">
        <v>1</v>
      </c>
      <c r="D72" s="6">
        <v>0</v>
      </c>
      <c r="F72" s="26"/>
      <c r="G72" s="165" t="s">
        <v>142</v>
      </c>
      <c r="H72" s="26"/>
      <c r="J72" s="26"/>
      <c r="K72" s="48"/>
      <c r="L72" s="48"/>
      <c r="N72" s="26"/>
      <c r="P72" s="26"/>
      <c r="R72" s="26"/>
    </row>
    <row r="73" spans="1:18" x14ac:dyDescent="0.25">
      <c r="A73" s="48"/>
      <c r="B73" s="48"/>
      <c r="C73" s="60" t="s">
        <v>2</v>
      </c>
      <c r="D73" s="6">
        <v>3</v>
      </c>
      <c r="F73" s="26"/>
      <c r="G73" s="62" t="s">
        <v>39</v>
      </c>
      <c r="H73" s="37">
        <v>8</v>
      </c>
      <c r="J73" s="26"/>
      <c r="K73" s="48"/>
      <c r="L73" s="48"/>
      <c r="N73" s="26"/>
      <c r="P73" s="26"/>
      <c r="R73" s="26"/>
    </row>
    <row r="74" spans="1:18" x14ac:dyDescent="0.25">
      <c r="A74" s="48"/>
      <c r="B74" s="48"/>
      <c r="C74" s="67" t="s">
        <v>47</v>
      </c>
      <c r="D74" s="15">
        <f>D62+D63+D64+D66+D67+D69+D70+D72+D73</f>
        <v>24</v>
      </c>
      <c r="F74" s="26"/>
      <c r="G74" s="62" t="s">
        <v>141</v>
      </c>
      <c r="H74" s="37">
        <v>221</v>
      </c>
      <c r="J74" s="26"/>
      <c r="K74" s="48"/>
      <c r="L74" s="48"/>
      <c r="N74" s="26"/>
      <c r="P74" s="26"/>
      <c r="R74" s="26"/>
    </row>
    <row r="75" spans="1:18" x14ac:dyDescent="0.25">
      <c r="A75" s="48"/>
      <c r="B75" s="48"/>
      <c r="C75" s="132" t="s">
        <v>114</v>
      </c>
      <c r="D75" s="133">
        <v>0</v>
      </c>
      <c r="F75" s="26"/>
      <c r="G75" s="168" t="s">
        <v>143</v>
      </c>
      <c r="H75" s="37"/>
      <c r="J75" s="26"/>
      <c r="K75" s="48"/>
      <c r="L75" s="48"/>
      <c r="N75" s="26"/>
      <c r="P75" s="26"/>
      <c r="R75" s="26"/>
    </row>
    <row r="76" spans="1:18" x14ac:dyDescent="0.25">
      <c r="A76" s="48"/>
      <c r="B76" s="48"/>
      <c r="C76" s="132"/>
      <c r="D76" s="133"/>
      <c r="F76" s="26"/>
      <c r="G76" s="62" t="s">
        <v>39</v>
      </c>
      <c r="H76" s="37">
        <v>8</v>
      </c>
      <c r="J76" s="26"/>
      <c r="K76" s="48"/>
      <c r="L76" s="48"/>
      <c r="N76" s="26"/>
      <c r="P76" s="26"/>
      <c r="R76" s="26"/>
    </row>
    <row r="77" spans="1:18" x14ac:dyDescent="0.25">
      <c r="A77" s="48"/>
      <c r="B77" s="48"/>
      <c r="C77" s="132"/>
      <c r="D77" s="133"/>
      <c r="F77" s="26"/>
      <c r="G77" s="62" t="s">
        <v>141</v>
      </c>
      <c r="H77" s="102">
        <v>226</v>
      </c>
      <c r="J77" s="26"/>
      <c r="K77" s="48"/>
      <c r="L77" s="48"/>
      <c r="N77" s="26"/>
      <c r="P77" s="26"/>
      <c r="R77" s="26"/>
    </row>
    <row r="78" spans="1:18" x14ac:dyDescent="0.25">
      <c r="A78" s="57">
        <v>5</v>
      </c>
      <c r="B78" s="237" t="s">
        <v>60</v>
      </c>
      <c r="C78" s="3" t="s">
        <v>0</v>
      </c>
      <c r="D78" s="24"/>
      <c r="E78" s="58"/>
      <c r="F78" s="24"/>
      <c r="G78" s="9" t="s">
        <v>12</v>
      </c>
      <c r="H78" s="72">
        <v>13</v>
      </c>
      <c r="I78" s="195" t="s">
        <v>25</v>
      </c>
      <c r="J78" s="196"/>
      <c r="K78" s="57"/>
      <c r="L78" s="57"/>
      <c r="M78" s="58"/>
      <c r="N78" s="24"/>
      <c r="O78" s="58"/>
      <c r="P78" s="24"/>
      <c r="Q78" s="58"/>
      <c r="R78" s="24"/>
    </row>
    <row r="79" spans="1:18" x14ac:dyDescent="0.25">
      <c r="A79" s="48"/>
      <c r="B79" s="241"/>
      <c r="C79" s="5" t="s">
        <v>1</v>
      </c>
      <c r="D79" s="6">
        <v>4</v>
      </c>
      <c r="E79" s="38" t="s">
        <v>10</v>
      </c>
      <c r="F79" s="6">
        <v>1</v>
      </c>
      <c r="G79" s="70" t="s">
        <v>14</v>
      </c>
      <c r="H79" s="26">
        <v>13</v>
      </c>
      <c r="J79" s="15">
        <v>23</v>
      </c>
      <c r="K79" s="19">
        <v>625.67999999999995</v>
      </c>
      <c r="L79" s="19">
        <v>156.37</v>
      </c>
      <c r="N79" s="15">
        <f>K79-P79</f>
        <v>490.56999999999994</v>
      </c>
      <c r="O79" s="47" t="s">
        <v>61</v>
      </c>
      <c r="P79" s="137">
        <v>135.11000000000001</v>
      </c>
      <c r="R79" s="26"/>
    </row>
    <row r="80" spans="1:18" x14ac:dyDescent="0.25">
      <c r="A80" s="48"/>
      <c r="B80" s="241"/>
      <c r="C80" s="5" t="s">
        <v>2</v>
      </c>
      <c r="D80" s="6">
        <v>6</v>
      </c>
      <c r="E80" t="s">
        <v>147</v>
      </c>
      <c r="F80" s="6">
        <v>1</v>
      </c>
      <c r="G80" s="70" t="s">
        <v>52</v>
      </c>
      <c r="H80" s="26">
        <v>0</v>
      </c>
      <c r="I80" s="5" t="s">
        <v>26</v>
      </c>
      <c r="J80" s="26"/>
      <c r="K80" s="48"/>
      <c r="L80" s="48"/>
      <c r="M80" s="11" t="s">
        <v>26</v>
      </c>
      <c r="N80" s="26"/>
      <c r="P80" s="26"/>
      <c r="R80" s="26"/>
    </row>
    <row r="81" spans="1:18" x14ac:dyDescent="0.25">
      <c r="A81" s="48"/>
      <c r="B81" s="50" t="s">
        <v>22</v>
      </c>
      <c r="C81" s="41"/>
      <c r="D81" s="26"/>
      <c r="F81" s="26"/>
      <c r="G81" s="60"/>
      <c r="H81" s="26"/>
      <c r="I81" s="62" t="s">
        <v>27</v>
      </c>
      <c r="J81" s="37">
        <v>0</v>
      </c>
      <c r="K81" s="48"/>
      <c r="L81" s="48"/>
      <c r="M81" s="11" t="s">
        <v>29</v>
      </c>
      <c r="N81" s="26">
        <v>15</v>
      </c>
      <c r="P81" s="26"/>
      <c r="R81" s="26"/>
    </row>
    <row r="82" spans="1:18" x14ac:dyDescent="0.25">
      <c r="A82" s="48"/>
      <c r="B82" s="50" t="s">
        <v>43</v>
      </c>
      <c r="C82" s="87" t="s">
        <v>47</v>
      </c>
      <c r="D82" s="15">
        <f>SUM(D79:D81)</f>
        <v>10</v>
      </c>
      <c r="E82" s="25"/>
      <c r="F82" s="26"/>
      <c r="G82" s="25" t="s">
        <v>13</v>
      </c>
      <c r="H82" s="15">
        <v>337</v>
      </c>
      <c r="I82" s="29" t="s">
        <v>59</v>
      </c>
      <c r="J82" s="37">
        <v>0</v>
      </c>
      <c r="K82" s="48"/>
      <c r="L82" s="48"/>
      <c r="M82" s="5" t="s">
        <v>30</v>
      </c>
      <c r="N82" s="26">
        <v>11</v>
      </c>
      <c r="P82" s="26"/>
      <c r="R82" s="26"/>
    </row>
    <row r="83" spans="1:18" ht="23.25" x14ac:dyDescent="0.25">
      <c r="A83" s="48"/>
      <c r="B83" s="86" t="s">
        <v>108</v>
      </c>
      <c r="C83" s="25"/>
      <c r="D83" s="26"/>
      <c r="E83" s="25"/>
      <c r="F83" s="26"/>
      <c r="G83" s="70" t="s">
        <v>14</v>
      </c>
      <c r="H83" s="6">
        <v>337</v>
      </c>
      <c r="I83" s="29"/>
      <c r="J83" s="26"/>
      <c r="K83" s="48"/>
      <c r="L83" s="48"/>
      <c r="M83" s="75" t="s">
        <v>5</v>
      </c>
      <c r="N83" s="55">
        <f>SUM(N81:N82)</f>
        <v>26</v>
      </c>
      <c r="P83" s="26"/>
      <c r="R83" s="26"/>
    </row>
    <row r="84" spans="1:18" ht="18" customHeight="1" x14ac:dyDescent="0.25">
      <c r="A84" s="48"/>
      <c r="B84" s="233" t="s">
        <v>50</v>
      </c>
      <c r="C84" s="240"/>
      <c r="D84" s="16"/>
      <c r="E84" s="41"/>
      <c r="F84" s="26"/>
      <c r="G84" s="70" t="s">
        <v>52</v>
      </c>
      <c r="H84" s="101">
        <v>0</v>
      </c>
      <c r="I84" s="192" t="s">
        <v>40</v>
      </c>
      <c r="J84" s="193"/>
      <c r="K84" s="48"/>
      <c r="L84" s="48"/>
      <c r="N84" s="24"/>
      <c r="P84" s="26"/>
      <c r="R84" s="26"/>
    </row>
    <row r="85" spans="1:18" ht="12" customHeight="1" x14ac:dyDescent="0.25">
      <c r="A85" s="48"/>
      <c r="B85" s="234"/>
      <c r="C85" s="192"/>
      <c r="D85" s="110"/>
      <c r="E85" s="41"/>
      <c r="F85" s="26"/>
      <c r="G85" s="199" t="s">
        <v>15</v>
      </c>
      <c r="H85" s="200"/>
      <c r="I85" s="25"/>
      <c r="J85" s="15">
        <v>3.54</v>
      </c>
      <c r="K85" s="48"/>
      <c r="L85" s="48"/>
      <c r="M85" s="5" t="s">
        <v>32</v>
      </c>
      <c r="N85" s="26"/>
      <c r="P85" s="26"/>
      <c r="R85" s="26"/>
    </row>
    <row r="86" spans="1:18" x14ac:dyDescent="0.25">
      <c r="A86" s="48"/>
      <c r="B86" s="226" t="s">
        <v>44</v>
      </c>
      <c r="C86" s="176" t="s">
        <v>111</v>
      </c>
      <c r="D86" s="110">
        <v>1</v>
      </c>
      <c r="E86" s="41"/>
      <c r="F86" s="26"/>
      <c r="G86" s="68" t="s">
        <v>36</v>
      </c>
      <c r="H86" s="6">
        <v>3</v>
      </c>
      <c r="I86" s="25"/>
      <c r="J86" s="26"/>
      <c r="K86" s="48"/>
      <c r="L86" s="48"/>
      <c r="N86" s="15">
        <f>N79-N83</f>
        <v>464.56999999999994</v>
      </c>
      <c r="P86" s="26"/>
      <c r="R86" s="26"/>
    </row>
    <row r="87" spans="1:18" x14ac:dyDescent="0.25">
      <c r="A87" s="48"/>
      <c r="B87" s="227"/>
      <c r="C87" s="74"/>
      <c r="D87" s="26"/>
      <c r="E87" s="41"/>
      <c r="F87" s="26"/>
      <c r="G87" s="71" t="s">
        <v>37</v>
      </c>
      <c r="H87" s="56">
        <v>26.52</v>
      </c>
      <c r="I87" s="30" t="s">
        <v>110</v>
      </c>
      <c r="J87" s="15">
        <v>0</v>
      </c>
      <c r="K87" s="48"/>
      <c r="L87" s="48"/>
      <c r="N87" s="26"/>
      <c r="P87" s="26"/>
      <c r="R87" s="26"/>
    </row>
    <row r="88" spans="1:18" x14ac:dyDescent="0.25">
      <c r="A88" s="48"/>
      <c r="B88" s="51"/>
      <c r="C88" s="25"/>
      <c r="D88" s="26"/>
      <c r="G88" s="69" t="s">
        <v>38</v>
      </c>
      <c r="H88" s="26"/>
      <c r="I88" s="29"/>
      <c r="J88" s="26"/>
      <c r="K88" s="48"/>
      <c r="L88" s="48"/>
      <c r="N88" s="26"/>
      <c r="P88" s="26"/>
      <c r="R88" s="26"/>
    </row>
    <row r="89" spans="1:18" x14ac:dyDescent="0.25">
      <c r="A89" s="48"/>
      <c r="B89" s="51"/>
      <c r="C89" s="25"/>
      <c r="D89" s="26"/>
      <c r="F89" s="26"/>
      <c r="G89" s="168" t="s">
        <v>142</v>
      </c>
      <c r="H89" s="26"/>
      <c r="I89" s="157" t="s">
        <v>111</v>
      </c>
      <c r="J89" s="6">
        <v>0</v>
      </c>
      <c r="K89" s="48"/>
      <c r="L89" s="48"/>
      <c r="N89" s="26"/>
      <c r="P89" s="26"/>
      <c r="R89" s="26"/>
    </row>
    <row r="90" spans="1:18" x14ac:dyDescent="0.25">
      <c r="A90" s="48"/>
      <c r="B90" s="51"/>
      <c r="C90" s="25"/>
      <c r="D90" s="26"/>
      <c r="F90" s="26"/>
      <c r="G90" s="62" t="s">
        <v>39</v>
      </c>
      <c r="H90" s="37">
        <v>3</v>
      </c>
      <c r="I90" s="128"/>
      <c r="J90" s="6"/>
      <c r="K90" s="48"/>
      <c r="L90" s="48"/>
      <c r="N90" s="26"/>
      <c r="P90" s="26"/>
      <c r="R90" s="26"/>
    </row>
    <row r="91" spans="1:18" x14ac:dyDescent="0.25">
      <c r="A91" s="48"/>
      <c r="B91" s="51"/>
      <c r="C91" s="25"/>
      <c r="D91" s="26"/>
      <c r="F91" s="26"/>
      <c r="G91" s="62" t="s">
        <v>141</v>
      </c>
      <c r="H91" s="37">
        <v>75</v>
      </c>
      <c r="I91" s="128"/>
      <c r="J91" s="6"/>
      <c r="K91" s="48"/>
      <c r="L91" s="48"/>
      <c r="N91" s="26"/>
      <c r="P91" s="26"/>
      <c r="R91" s="26"/>
    </row>
    <row r="92" spans="1:18" x14ac:dyDescent="0.25">
      <c r="A92" s="48"/>
      <c r="B92" s="51"/>
      <c r="C92" s="25"/>
      <c r="D92" s="26"/>
      <c r="F92" s="26"/>
      <c r="G92" s="168" t="s">
        <v>143</v>
      </c>
      <c r="H92" s="40"/>
      <c r="I92" s="128"/>
      <c r="J92" s="6"/>
      <c r="K92" s="48"/>
      <c r="L92" s="48"/>
      <c r="N92" s="26"/>
      <c r="P92" s="26"/>
      <c r="R92" s="26"/>
    </row>
    <row r="93" spans="1:18" x14ac:dyDescent="0.25">
      <c r="A93" s="48"/>
      <c r="B93" s="51"/>
      <c r="C93" s="25"/>
      <c r="D93" s="26"/>
      <c r="F93" s="26"/>
      <c r="G93" s="62" t="s">
        <v>39</v>
      </c>
      <c r="H93" s="40">
        <v>3</v>
      </c>
      <c r="I93" s="128"/>
      <c r="J93" s="6"/>
      <c r="K93" s="48"/>
      <c r="L93" s="48"/>
      <c r="N93" s="26"/>
      <c r="P93" s="26"/>
      <c r="R93" s="26"/>
    </row>
    <row r="94" spans="1:18" x14ac:dyDescent="0.25">
      <c r="A94" s="59"/>
      <c r="B94" s="73"/>
      <c r="C94" s="27"/>
      <c r="D94" s="28"/>
      <c r="F94" s="28"/>
      <c r="G94" s="62" t="s">
        <v>141</v>
      </c>
      <c r="H94" s="40">
        <v>92</v>
      </c>
      <c r="I94" s="27"/>
      <c r="J94" s="28"/>
      <c r="K94" s="59"/>
      <c r="L94" s="59"/>
      <c r="N94" s="28"/>
      <c r="P94" s="28"/>
      <c r="R94" s="28"/>
    </row>
    <row r="95" spans="1:18" x14ac:dyDescent="0.25">
      <c r="A95" s="57">
        <v>6</v>
      </c>
      <c r="B95" s="246" t="s">
        <v>62</v>
      </c>
      <c r="C95" s="180" t="s">
        <v>148</v>
      </c>
      <c r="D95" s="24"/>
      <c r="E95" s="58"/>
      <c r="F95" s="24"/>
      <c r="G95" s="9" t="s">
        <v>12</v>
      </c>
      <c r="H95" s="14">
        <f>H98+H97+H96</f>
        <v>20</v>
      </c>
      <c r="I95" s="195" t="s">
        <v>25</v>
      </c>
      <c r="J95" s="196"/>
      <c r="K95" s="57"/>
      <c r="L95" s="57"/>
      <c r="M95" s="58"/>
      <c r="N95" s="24"/>
      <c r="O95" s="58"/>
      <c r="P95" s="24"/>
      <c r="Q95" s="58"/>
      <c r="R95" s="24"/>
    </row>
    <row r="96" spans="1:18" x14ac:dyDescent="0.25">
      <c r="A96" s="48"/>
      <c r="B96" s="243"/>
      <c r="C96" s="11" t="s">
        <v>1</v>
      </c>
      <c r="D96" s="6">
        <v>4</v>
      </c>
      <c r="E96" s="30" t="s">
        <v>10</v>
      </c>
      <c r="F96" s="6">
        <v>1</v>
      </c>
      <c r="G96" s="70" t="s">
        <v>14</v>
      </c>
      <c r="H96" s="6">
        <v>1</v>
      </c>
      <c r="J96" s="15">
        <v>41</v>
      </c>
      <c r="K96" s="19">
        <v>990.75</v>
      </c>
      <c r="L96" s="19">
        <v>255.7</v>
      </c>
      <c r="N96" s="15">
        <f>K96-R96-R103-P96</f>
        <v>882.75</v>
      </c>
      <c r="O96" s="47" t="s">
        <v>61</v>
      </c>
      <c r="P96" s="26">
        <v>0</v>
      </c>
      <c r="Q96" s="11"/>
      <c r="R96" s="6"/>
    </row>
    <row r="97" spans="1:18" x14ac:dyDescent="0.25">
      <c r="A97" s="48"/>
      <c r="B97" s="243"/>
      <c r="C97" s="11" t="s">
        <v>2</v>
      </c>
      <c r="D97" s="6">
        <v>20.5</v>
      </c>
      <c r="E97" s="40" t="s">
        <v>115</v>
      </c>
      <c r="F97" s="6">
        <v>1</v>
      </c>
      <c r="G97" s="70" t="s">
        <v>120</v>
      </c>
      <c r="H97" s="6">
        <v>5</v>
      </c>
      <c r="I97" s="5" t="s">
        <v>26</v>
      </c>
      <c r="J97" s="26"/>
      <c r="K97" s="48"/>
      <c r="L97" s="48"/>
      <c r="M97" s="11" t="s">
        <v>26</v>
      </c>
      <c r="N97" s="26"/>
      <c r="P97" s="26"/>
      <c r="Q97" s="11"/>
      <c r="R97" s="6"/>
    </row>
    <row r="98" spans="1:18" x14ac:dyDescent="0.25">
      <c r="A98" s="48"/>
      <c r="B98" s="247"/>
      <c r="C98" s="53" t="s">
        <v>3</v>
      </c>
      <c r="D98" s="26"/>
      <c r="F98" s="26"/>
      <c r="G98" s="77" t="s">
        <v>121</v>
      </c>
      <c r="H98" s="6">
        <v>14</v>
      </c>
      <c r="I98" s="62" t="s">
        <v>45</v>
      </c>
      <c r="J98" s="37">
        <v>1</v>
      </c>
      <c r="K98" s="48"/>
      <c r="L98" s="48"/>
      <c r="M98" s="11" t="s">
        <v>29</v>
      </c>
      <c r="N98" s="116">
        <v>15</v>
      </c>
      <c r="P98" s="26"/>
      <c r="Q98" s="11"/>
      <c r="R98" s="26"/>
    </row>
    <row r="99" spans="1:18" x14ac:dyDescent="0.25">
      <c r="A99" s="48"/>
      <c r="B99" s="50" t="s">
        <v>22</v>
      </c>
      <c r="C99" s="11" t="s">
        <v>1</v>
      </c>
      <c r="D99" s="6">
        <v>0</v>
      </c>
      <c r="F99" s="26"/>
      <c r="G99" s="25"/>
      <c r="H99" s="26"/>
      <c r="I99" s="29" t="s">
        <v>53</v>
      </c>
      <c r="J99" s="37">
        <v>4</v>
      </c>
      <c r="K99" s="48"/>
      <c r="L99" s="48"/>
      <c r="M99" s="5" t="s">
        <v>30</v>
      </c>
      <c r="N99" s="6">
        <v>12.5</v>
      </c>
      <c r="P99" s="26"/>
      <c r="Q99" s="11"/>
      <c r="R99" s="6"/>
    </row>
    <row r="100" spans="1:18" x14ac:dyDescent="0.25">
      <c r="A100" s="48"/>
      <c r="B100" s="50" t="s">
        <v>63</v>
      </c>
      <c r="C100" s="11" t="s">
        <v>2</v>
      </c>
      <c r="D100" s="6">
        <v>3</v>
      </c>
      <c r="F100" s="26"/>
      <c r="G100" s="70" t="s">
        <v>13</v>
      </c>
      <c r="H100" s="15">
        <f>H103+H102+H101</f>
        <v>103</v>
      </c>
      <c r="I100" s="47" t="s">
        <v>123</v>
      </c>
      <c r="J100" s="37">
        <v>5</v>
      </c>
      <c r="K100" s="48"/>
      <c r="L100" s="48"/>
      <c r="M100" s="66" t="s">
        <v>31</v>
      </c>
      <c r="N100" s="116">
        <v>36</v>
      </c>
      <c r="P100" s="26"/>
      <c r="Q100" s="11"/>
      <c r="R100" s="26"/>
    </row>
    <row r="101" spans="1:18" ht="23.25" x14ac:dyDescent="0.25">
      <c r="A101" s="48"/>
      <c r="B101" s="85" t="s">
        <v>108</v>
      </c>
      <c r="C101" s="53" t="s">
        <v>4</v>
      </c>
      <c r="D101" s="26"/>
      <c r="F101" s="26"/>
      <c r="G101" s="70" t="s">
        <v>14</v>
      </c>
      <c r="H101" s="6">
        <v>17</v>
      </c>
      <c r="I101" s="47" t="s">
        <v>46</v>
      </c>
      <c r="J101" s="26">
        <v>1</v>
      </c>
      <c r="K101" s="48"/>
      <c r="L101" s="48"/>
      <c r="M101" s="61" t="s">
        <v>74</v>
      </c>
      <c r="N101" s="6">
        <v>11.25</v>
      </c>
      <c r="P101" s="26"/>
      <c r="R101" s="26"/>
    </row>
    <row r="102" spans="1:18" ht="21" customHeight="1" x14ac:dyDescent="0.25">
      <c r="A102" s="48"/>
      <c r="B102" s="50" t="s">
        <v>64</v>
      </c>
      <c r="C102" s="11" t="s">
        <v>1</v>
      </c>
      <c r="D102" s="6">
        <v>0</v>
      </c>
      <c r="F102" s="26"/>
      <c r="G102" s="77" t="s">
        <v>120</v>
      </c>
      <c r="H102" s="6">
        <v>24</v>
      </c>
      <c r="I102" s="192" t="s">
        <v>40</v>
      </c>
      <c r="J102" s="193"/>
      <c r="K102" s="48"/>
      <c r="L102" s="48"/>
      <c r="M102" s="172" t="s">
        <v>144</v>
      </c>
      <c r="N102" s="119">
        <v>7.25</v>
      </c>
      <c r="P102" s="26"/>
      <c r="Q102" s="60" t="s">
        <v>75</v>
      </c>
      <c r="R102" s="26"/>
    </row>
    <row r="103" spans="1:18" x14ac:dyDescent="0.25">
      <c r="A103" s="48"/>
      <c r="B103" s="50" t="s">
        <v>68</v>
      </c>
      <c r="C103" s="11" t="s">
        <v>2</v>
      </c>
      <c r="D103" s="6">
        <v>3</v>
      </c>
      <c r="F103" s="26"/>
      <c r="G103" s="77" t="s">
        <v>121</v>
      </c>
      <c r="H103" s="6">
        <v>62</v>
      </c>
      <c r="J103" s="15">
        <v>0.95</v>
      </c>
      <c r="K103" s="48"/>
      <c r="L103" s="48"/>
      <c r="M103" s="80" t="s">
        <v>5</v>
      </c>
      <c r="N103" s="175">
        <f>SUM(N98:N102)</f>
        <v>82</v>
      </c>
      <c r="P103" s="26"/>
      <c r="Q103" s="60" t="s">
        <v>33</v>
      </c>
      <c r="R103" s="6">
        <v>108</v>
      </c>
    </row>
    <row r="104" spans="1:18" x14ac:dyDescent="0.25">
      <c r="A104" s="48"/>
      <c r="B104" s="76" t="s">
        <v>69</v>
      </c>
      <c r="C104" s="252"/>
      <c r="D104" s="253"/>
      <c r="F104" s="26"/>
      <c r="G104" s="197" t="s">
        <v>70</v>
      </c>
      <c r="H104" s="198"/>
      <c r="I104" s="46"/>
      <c r="J104" s="6"/>
      <c r="K104" s="48"/>
      <c r="L104" s="48"/>
      <c r="M104" s="5" t="s">
        <v>32</v>
      </c>
      <c r="N104" s="26"/>
      <c r="P104" s="26"/>
      <c r="Q104" s="81" t="s">
        <v>34</v>
      </c>
      <c r="R104" s="6">
        <v>14</v>
      </c>
    </row>
    <row r="105" spans="1:18" ht="18.75" customHeight="1" x14ac:dyDescent="0.25">
      <c r="A105" s="48"/>
      <c r="B105" s="50" t="s">
        <v>65</v>
      </c>
      <c r="C105" s="254"/>
      <c r="D105" s="253"/>
      <c r="F105" s="26"/>
      <c r="G105" s="78" t="s">
        <v>71</v>
      </c>
      <c r="H105" s="37">
        <v>31</v>
      </c>
      <c r="I105" s="38" t="s">
        <v>110</v>
      </c>
      <c r="J105" s="15">
        <v>0</v>
      </c>
      <c r="K105" s="48"/>
      <c r="L105" s="48"/>
      <c r="N105" s="118">
        <f>N96-N103</f>
        <v>800.75</v>
      </c>
      <c r="P105" s="26"/>
      <c r="R105" s="26"/>
    </row>
    <row r="106" spans="1:18" ht="16.5" customHeight="1" x14ac:dyDescent="0.25">
      <c r="A106" s="48"/>
      <c r="B106" s="50"/>
      <c r="C106" s="131"/>
      <c r="D106" s="130"/>
      <c r="F106" s="26"/>
      <c r="G106" s="78" t="s">
        <v>127</v>
      </c>
      <c r="H106" s="37">
        <v>41.27</v>
      </c>
      <c r="I106" s="2"/>
      <c r="J106" s="26"/>
      <c r="K106" s="48"/>
      <c r="L106" s="48"/>
      <c r="N106" s="55"/>
      <c r="P106" s="26"/>
      <c r="R106" s="26"/>
    </row>
    <row r="107" spans="1:18" x14ac:dyDescent="0.25">
      <c r="A107" s="48"/>
      <c r="B107" s="250" t="s">
        <v>66</v>
      </c>
      <c r="C107" s="2"/>
      <c r="D107" s="6"/>
      <c r="F107" s="26"/>
      <c r="G107" s="199" t="s">
        <v>15</v>
      </c>
      <c r="H107" s="200"/>
      <c r="I107" s="2"/>
      <c r="J107" s="6"/>
      <c r="K107" s="48"/>
      <c r="L107" s="48"/>
      <c r="N107" s="26"/>
      <c r="P107" s="26"/>
      <c r="Q107" s="2" t="s">
        <v>35</v>
      </c>
      <c r="R107" s="6"/>
    </row>
    <row r="108" spans="1:18" x14ac:dyDescent="0.25">
      <c r="A108" s="48"/>
      <c r="B108" s="251"/>
      <c r="C108" s="47"/>
      <c r="D108" s="26"/>
      <c r="F108" s="26"/>
      <c r="G108" s="68" t="s">
        <v>36</v>
      </c>
      <c r="H108" s="37">
        <v>2</v>
      </c>
      <c r="I108" s="129" t="s">
        <v>114</v>
      </c>
      <c r="J108" s="6">
        <v>7</v>
      </c>
      <c r="K108" s="48"/>
      <c r="L108" s="48"/>
      <c r="N108" s="26"/>
      <c r="P108" s="26"/>
      <c r="Q108" s="2" t="s">
        <v>76</v>
      </c>
      <c r="R108" s="26">
        <v>2</v>
      </c>
    </row>
    <row r="109" spans="1:18" x14ac:dyDescent="0.25">
      <c r="A109" s="48"/>
      <c r="B109" s="50" t="s">
        <v>67</v>
      </c>
      <c r="C109" s="88" t="s">
        <v>47</v>
      </c>
      <c r="D109" s="15">
        <f>D96+D97+D99+D100+D102+D103+D107</f>
        <v>30.5</v>
      </c>
      <c r="F109" s="26"/>
      <c r="G109" s="71" t="s">
        <v>37</v>
      </c>
      <c r="H109" s="37">
        <v>12</v>
      </c>
      <c r="J109" s="26"/>
      <c r="K109" s="48"/>
      <c r="L109" s="26"/>
      <c r="N109" s="26"/>
      <c r="P109" s="26"/>
      <c r="R109" s="26"/>
    </row>
    <row r="110" spans="1:18" x14ac:dyDescent="0.25">
      <c r="A110" s="48"/>
      <c r="B110" s="51"/>
      <c r="D110" s="26"/>
      <c r="F110" s="26"/>
      <c r="G110" s="244" t="s">
        <v>155</v>
      </c>
      <c r="H110" s="245"/>
      <c r="I110" s="41"/>
      <c r="J110" s="26"/>
      <c r="K110" s="26"/>
      <c r="L110" s="26"/>
      <c r="N110" s="26"/>
      <c r="P110" s="26"/>
      <c r="R110" s="26"/>
    </row>
    <row r="111" spans="1:18" x14ac:dyDescent="0.25">
      <c r="A111" s="48"/>
      <c r="B111" s="26"/>
      <c r="C111" s="127" t="s">
        <v>114</v>
      </c>
      <c r="D111" s="137">
        <v>2</v>
      </c>
      <c r="F111" s="26"/>
      <c r="G111" s="185" t="s">
        <v>153</v>
      </c>
      <c r="H111" s="37">
        <v>3</v>
      </c>
      <c r="I111" s="41"/>
      <c r="J111" s="26"/>
      <c r="K111" s="26"/>
      <c r="L111" s="26"/>
      <c r="N111" s="26"/>
      <c r="P111" s="26"/>
      <c r="Q111" s="41"/>
      <c r="R111" s="26"/>
    </row>
    <row r="112" spans="1:18" x14ac:dyDescent="0.25">
      <c r="A112" s="48"/>
      <c r="B112" s="48"/>
      <c r="C112" s="41"/>
      <c r="D112" s="26"/>
      <c r="G112" s="186" t="s">
        <v>37</v>
      </c>
      <c r="H112" s="37">
        <v>30</v>
      </c>
      <c r="I112" s="41"/>
      <c r="J112" s="26"/>
      <c r="K112" s="26"/>
      <c r="L112" s="26"/>
      <c r="N112" s="26"/>
      <c r="P112" s="26"/>
      <c r="Q112" s="41"/>
      <c r="R112" s="26"/>
    </row>
    <row r="113" spans="1:18" x14ac:dyDescent="0.25">
      <c r="A113" s="48"/>
      <c r="B113" s="48"/>
      <c r="C113" s="5" t="s">
        <v>134</v>
      </c>
      <c r="D113" s="26">
        <v>0</v>
      </c>
      <c r="G113" s="248" t="s">
        <v>72</v>
      </c>
      <c r="H113" s="249"/>
      <c r="I113" s="41"/>
      <c r="J113" s="26"/>
      <c r="K113" s="26"/>
      <c r="L113" s="26"/>
      <c r="N113" s="26"/>
      <c r="P113" s="26"/>
      <c r="Q113" s="41"/>
      <c r="R113" s="26"/>
    </row>
    <row r="114" spans="1:18" x14ac:dyDescent="0.25">
      <c r="A114" s="48"/>
      <c r="B114" s="48"/>
      <c r="C114" s="5"/>
      <c r="D114" s="26"/>
      <c r="F114" s="26"/>
      <c r="G114" s="62" t="s">
        <v>73</v>
      </c>
      <c r="H114" s="37">
        <v>24</v>
      </c>
      <c r="I114" s="41"/>
      <c r="J114" s="26"/>
      <c r="K114" s="26"/>
      <c r="L114" s="26"/>
      <c r="N114" s="26"/>
      <c r="P114" s="26"/>
      <c r="Q114" s="41"/>
      <c r="R114" s="26"/>
    </row>
    <row r="115" spans="1:18" x14ac:dyDescent="0.25">
      <c r="A115" s="48"/>
      <c r="B115" s="48"/>
      <c r="C115" s="5" t="s">
        <v>145</v>
      </c>
      <c r="D115" s="171">
        <v>0.5</v>
      </c>
      <c r="F115" s="26"/>
      <c r="G115" s="69" t="s">
        <v>38</v>
      </c>
      <c r="H115" s="37"/>
      <c r="I115" s="41"/>
      <c r="J115" s="26"/>
      <c r="K115" s="26"/>
      <c r="L115" s="26"/>
      <c r="N115" s="26"/>
      <c r="P115" s="26"/>
      <c r="Q115" s="41"/>
      <c r="R115" s="26"/>
    </row>
    <row r="116" spans="1:18" x14ac:dyDescent="0.25">
      <c r="A116" s="48"/>
      <c r="B116" s="48"/>
      <c r="C116" s="5"/>
      <c r="D116" s="26"/>
      <c r="F116" s="26"/>
      <c r="G116" s="168" t="s">
        <v>143</v>
      </c>
      <c r="H116" s="37"/>
      <c r="I116" s="41"/>
      <c r="J116" s="26"/>
      <c r="K116" s="26"/>
      <c r="L116" s="26"/>
      <c r="N116" s="26"/>
      <c r="P116" s="26"/>
      <c r="Q116" s="41"/>
      <c r="R116" s="26"/>
    </row>
    <row r="117" spans="1:18" x14ac:dyDescent="0.25">
      <c r="A117" s="48"/>
      <c r="B117" s="48"/>
      <c r="C117" s="5"/>
      <c r="D117" s="26"/>
      <c r="F117" s="26"/>
      <c r="G117" s="62" t="s">
        <v>39</v>
      </c>
      <c r="H117" s="37">
        <v>1</v>
      </c>
      <c r="I117" s="41"/>
      <c r="J117" s="26"/>
      <c r="K117" s="26"/>
      <c r="L117" s="26"/>
      <c r="N117" s="26"/>
      <c r="P117" s="26"/>
      <c r="Q117" s="41"/>
      <c r="R117" s="26"/>
    </row>
    <row r="118" spans="1:18" x14ac:dyDescent="0.25">
      <c r="A118" s="59"/>
      <c r="B118" s="59"/>
      <c r="C118" s="42"/>
      <c r="D118" s="28"/>
      <c r="E118" s="42"/>
      <c r="F118" s="28"/>
      <c r="G118" s="170" t="s">
        <v>141</v>
      </c>
      <c r="H118" s="102">
        <v>17</v>
      </c>
      <c r="I118" s="42"/>
      <c r="J118" s="28"/>
      <c r="K118" s="28"/>
      <c r="L118" s="28"/>
      <c r="M118" s="42"/>
      <c r="N118" s="28"/>
      <c r="O118" s="42"/>
      <c r="P118" s="28"/>
      <c r="Q118" s="42"/>
      <c r="R118" s="28"/>
    </row>
    <row r="119" spans="1:18" x14ac:dyDescent="0.25">
      <c r="A119" s="57">
        <v>7</v>
      </c>
      <c r="B119" s="242" t="s">
        <v>77</v>
      </c>
      <c r="C119" s="52" t="s">
        <v>0</v>
      </c>
      <c r="D119" s="24"/>
      <c r="E119" s="32" t="s">
        <v>10</v>
      </c>
      <c r="F119" s="4">
        <v>1</v>
      </c>
      <c r="G119" s="9" t="s">
        <v>12</v>
      </c>
      <c r="H119" s="24"/>
      <c r="I119" s="195" t="s">
        <v>25</v>
      </c>
      <c r="J119" s="196"/>
      <c r="K119" s="24"/>
      <c r="L119" s="24"/>
      <c r="M119" s="58"/>
      <c r="N119" s="24"/>
      <c r="O119" s="58"/>
      <c r="P119" s="24"/>
      <c r="Q119" s="58"/>
      <c r="R119" s="24"/>
    </row>
    <row r="120" spans="1:18" x14ac:dyDescent="0.25">
      <c r="A120" s="48"/>
      <c r="B120" s="243"/>
      <c r="C120" s="11" t="s">
        <v>1</v>
      </c>
      <c r="D120" s="6">
        <v>4.25</v>
      </c>
      <c r="E120" s="40" t="s">
        <v>41</v>
      </c>
      <c r="F120" s="6">
        <v>2</v>
      </c>
      <c r="G120" s="2" t="s">
        <v>121</v>
      </c>
      <c r="H120" s="15">
        <v>28</v>
      </c>
      <c r="J120" s="15">
        <v>73</v>
      </c>
      <c r="K120" s="33">
        <v>1544.25</v>
      </c>
      <c r="L120" s="6">
        <v>174.45</v>
      </c>
      <c r="N120" s="45">
        <f>K120-P121-R121</f>
        <v>1352.25</v>
      </c>
      <c r="P120" s="26"/>
      <c r="R120" s="26"/>
    </row>
    <row r="121" spans="1:18" x14ac:dyDescent="0.25">
      <c r="A121" s="48"/>
      <c r="B121" s="243"/>
      <c r="C121" s="11" t="s">
        <v>2</v>
      </c>
      <c r="D121" s="100">
        <v>20</v>
      </c>
      <c r="E121" s="25"/>
      <c r="F121" s="26"/>
      <c r="G121" t="s">
        <v>13</v>
      </c>
      <c r="H121" s="26"/>
      <c r="I121" s="5" t="s">
        <v>26</v>
      </c>
      <c r="J121" s="26"/>
      <c r="K121" s="48"/>
      <c r="L121" s="48"/>
      <c r="M121" s="2" t="s">
        <v>26</v>
      </c>
      <c r="N121" s="26"/>
      <c r="O121" s="47" t="s">
        <v>61</v>
      </c>
      <c r="P121" s="26">
        <v>22</v>
      </c>
      <c r="Q121" s="2" t="s">
        <v>33</v>
      </c>
      <c r="R121" s="6">
        <v>170</v>
      </c>
    </row>
    <row r="122" spans="1:18" x14ac:dyDescent="0.25">
      <c r="A122" s="48"/>
      <c r="B122" s="243"/>
      <c r="C122" s="53" t="s">
        <v>3</v>
      </c>
      <c r="D122" s="26"/>
      <c r="E122" s="25"/>
      <c r="F122" s="26"/>
      <c r="G122" s="2" t="s">
        <v>121</v>
      </c>
      <c r="H122" s="6">
        <v>193</v>
      </c>
      <c r="I122" s="62" t="s">
        <v>149</v>
      </c>
      <c r="J122" s="37">
        <v>1</v>
      </c>
      <c r="K122" s="48"/>
      <c r="L122" s="48"/>
      <c r="M122" s="11" t="s">
        <v>29</v>
      </c>
      <c r="N122" s="26">
        <v>30</v>
      </c>
      <c r="P122" s="26"/>
      <c r="Q122" s="2" t="s">
        <v>34</v>
      </c>
      <c r="R122" s="6">
        <v>36</v>
      </c>
    </row>
    <row r="123" spans="1:18" x14ac:dyDescent="0.25">
      <c r="A123" s="48"/>
      <c r="B123" s="107" t="s">
        <v>82</v>
      </c>
      <c r="C123" s="11" t="s">
        <v>1</v>
      </c>
      <c r="D123" s="6">
        <v>0</v>
      </c>
      <c r="E123" s="25"/>
      <c r="F123" s="26"/>
      <c r="G123" s="197" t="s">
        <v>70</v>
      </c>
      <c r="H123" s="198"/>
      <c r="I123" s="29" t="s">
        <v>126</v>
      </c>
      <c r="J123" s="37">
        <v>2</v>
      </c>
      <c r="K123" s="33"/>
      <c r="L123" s="19"/>
      <c r="M123" s="5" t="s">
        <v>30</v>
      </c>
      <c r="N123" s="90">
        <v>22</v>
      </c>
      <c r="O123" s="47"/>
      <c r="P123" s="6"/>
      <c r="Q123" s="11"/>
      <c r="R123" s="6"/>
    </row>
    <row r="124" spans="1:18" x14ac:dyDescent="0.25">
      <c r="A124" s="48"/>
      <c r="B124" s="50" t="s">
        <v>78</v>
      </c>
      <c r="C124" s="11" t="s">
        <v>2</v>
      </c>
      <c r="D124" s="6">
        <v>4</v>
      </c>
      <c r="E124" s="25"/>
      <c r="F124" s="26"/>
      <c r="G124" s="47" t="s">
        <v>71</v>
      </c>
      <c r="H124" s="37">
        <v>42</v>
      </c>
      <c r="I124" s="47" t="s">
        <v>112</v>
      </c>
      <c r="J124" s="26">
        <v>1</v>
      </c>
      <c r="K124" s="48"/>
      <c r="L124" s="48"/>
      <c r="M124" s="66" t="s">
        <v>31</v>
      </c>
      <c r="N124" s="6">
        <v>72</v>
      </c>
      <c r="P124" s="26"/>
      <c r="Q124" s="11"/>
      <c r="R124" s="6"/>
    </row>
    <row r="125" spans="1:18" ht="22.5" customHeight="1" x14ac:dyDescent="0.25">
      <c r="A125" s="48"/>
      <c r="B125" s="82" t="s">
        <v>79</v>
      </c>
      <c r="C125" s="53" t="s">
        <v>4</v>
      </c>
      <c r="D125" s="26"/>
      <c r="E125" s="25"/>
      <c r="F125" s="26"/>
      <c r="G125" s="47" t="s">
        <v>127</v>
      </c>
      <c r="H125" s="37">
        <v>46.25</v>
      </c>
      <c r="I125" s="192" t="s">
        <v>40</v>
      </c>
      <c r="J125" s="193"/>
      <c r="K125" s="48"/>
      <c r="L125" s="48"/>
      <c r="M125" s="61" t="s">
        <v>74</v>
      </c>
      <c r="N125" s="26">
        <v>22</v>
      </c>
      <c r="P125" s="26"/>
      <c r="Q125" s="11"/>
      <c r="R125" s="26"/>
    </row>
    <row r="126" spans="1:18" ht="13.5" customHeight="1" x14ac:dyDescent="0.25">
      <c r="A126" s="48"/>
      <c r="B126" s="82" t="s">
        <v>80</v>
      </c>
      <c r="C126" s="11" t="s">
        <v>1</v>
      </c>
      <c r="D126" s="6">
        <v>0</v>
      </c>
      <c r="E126" s="25"/>
      <c r="F126" s="26"/>
      <c r="G126" s="199" t="s">
        <v>15</v>
      </c>
      <c r="H126" s="200"/>
      <c r="J126" s="15">
        <v>0.5</v>
      </c>
      <c r="K126" s="48"/>
      <c r="L126" s="48"/>
      <c r="M126" s="87" t="s">
        <v>5</v>
      </c>
      <c r="N126" s="15">
        <f>SUM(N122:N125)</f>
        <v>146</v>
      </c>
      <c r="P126" s="26"/>
      <c r="Q126" s="11" t="s">
        <v>35</v>
      </c>
      <c r="R126" s="6">
        <v>3</v>
      </c>
    </row>
    <row r="127" spans="1:18" x14ac:dyDescent="0.25">
      <c r="A127" s="48"/>
      <c r="B127" s="226" t="s">
        <v>109</v>
      </c>
      <c r="C127" s="11" t="s">
        <v>2</v>
      </c>
      <c r="D127" s="6">
        <v>6</v>
      </c>
      <c r="E127" s="25"/>
      <c r="F127" s="26"/>
      <c r="G127" s="68" t="s">
        <v>36</v>
      </c>
      <c r="H127" s="37">
        <v>3</v>
      </c>
      <c r="J127" s="26"/>
      <c r="K127" s="48"/>
      <c r="L127" s="48"/>
      <c r="M127" s="114"/>
      <c r="N127" s="4"/>
      <c r="P127" s="26"/>
      <c r="R127" s="26"/>
    </row>
    <row r="128" spans="1:18" x14ac:dyDescent="0.25">
      <c r="A128" s="48"/>
      <c r="B128" s="227"/>
      <c r="C128" s="67" t="s">
        <v>47</v>
      </c>
      <c r="D128" s="89"/>
      <c r="E128" s="25"/>
      <c r="F128" s="26"/>
      <c r="G128" s="71" t="s">
        <v>37</v>
      </c>
      <c r="H128" s="174">
        <v>30</v>
      </c>
      <c r="I128" s="46" t="s">
        <v>116</v>
      </c>
      <c r="J128" s="6">
        <v>0</v>
      </c>
      <c r="K128" s="48"/>
      <c r="L128" s="48"/>
      <c r="M128" s="5" t="s">
        <v>32</v>
      </c>
      <c r="N128" s="6"/>
      <c r="P128" s="26"/>
      <c r="R128" s="26"/>
    </row>
    <row r="129" spans="1:18" x14ac:dyDescent="0.25">
      <c r="A129" s="48"/>
      <c r="B129" s="226" t="s">
        <v>81</v>
      </c>
      <c r="D129" s="89">
        <f>D120+D121+D123+D124+D126+D127</f>
        <v>34.25</v>
      </c>
      <c r="E129" s="25"/>
      <c r="F129" s="26"/>
      <c r="G129" s="244" t="s">
        <v>156</v>
      </c>
      <c r="H129" s="245"/>
      <c r="J129" s="26"/>
      <c r="K129" s="48"/>
      <c r="L129" s="48"/>
      <c r="M129" s="67"/>
      <c r="N129" s="45">
        <f>N120-N126</f>
        <v>1206.25</v>
      </c>
      <c r="P129" s="26"/>
      <c r="R129" s="26"/>
    </row>
    <row r="130" spans="1:18" x14ac:dyDescent="0.25">
      <c r="A130" s="48"/>
      <c r="B130" s="227"/>
      <c r="C130" s="146"/>
      <c r="D130" s="37"/>
      <c r="E130" s="25"/>
      <c r="F130" s="26"/>
      <c r="G130" s="47" t="s">
        <v>153</v>
      </c>
      <c r="H130" s="31">
        <v>6</v>
      </c>
      <c r="I130" s="47"/>
      <c r="J130" s="31"/>
      <c r="K130" s="48"/>
      <c r="L130" s="48"/>
      <c r="M130" s="25"/>
      <c r="N130" s="26"/>
      <c r="P130" s="26"/>
      <c r="R130" s="26"/>
    </row>
    <row r="131" spans="1:18" x14ac:dyDescent="0.25">
      <c r="A131" s="48"/>
      <c r="B131" s="83" t="s">
        <v>23</v>
      </c>
      <c r="C131" s="146"/>
      <c r="D131" s="100"/>
      <c r="E131" s="41"/>
      <c r="F131" s="26"/>
      <c r="G131" s="47" t="s">
        <v>37</v>
      </c>
      <c r="H131" s="31">
        <v>56</v>
      </c>
      <c r="J131" s="26"/>
      <c r="K131" s="48"/>
      <c r="L131" s="48"/>
      <c r="M131" s="5"/>
      <c r="N131" s="26"/>
      <c r="P131" s="26"/>
      <c r="R131" s="26"/>
    </row>
    <row r="132" spans="1:18" ht="12" customHeight="1" x14ac:dyDescent="0.25">
      <c r="A132" s="48"/>
      <c r="B132" s="268" t="s">
        <v>83</v>
      </c>
      <c r="C132" s="147"/>
      <c r="D132" s="26"/>
      <c r="E132" s="41"/>
      <c r="F132" s="26"/>
      <c r="H132" s="26"/>
      <c r="J132" s="26"/>
      <c r="K132" s="48"/>
      <c r="L132" s="48"/>
      <c r="N132" s="45"/>
      <c r="P132" s="26"/>
      <c r="R132" s="26"/>
    </row>
    <row r="133" spans="1:18" x14ac:dyDescent="0.25">
      <c r="A133" s="59"/>
      <c r="B133" s="269"/>
      <c r="C133" s="148"/>
      <c r="D133" s="28"/>
      <c r="E133" s="42"/>
      <c r="F133" s="42"/>
      <c r="G133" s="27"/>
      <c r="H133" s="28"/>
      <c r="I133" s="42"/>
      <c r="J133" s="28"/>
      <c r="K133" s="42"/>
      <c r="L133" s="59"/>
      <c r="M133" s="42"/>
      <c r="N133" s="28"/>
      <c r="O133" s="42"/>
      <c r="P133" s="28"/>
      <c r="Q133" s="42"/>
      <c r="R133" s="28"/>
    </row>
    <row r="134" spans="1:18" x14ac:dyDescent="0.25">
      <c r="A134" s="57">
        <v>8</v>
      </c>
      <c r="B134" s="237" t="s">
        <v>85</v>
      </c>
      <c r="C134" s="65" t="s">
        <v>86</v>
      </c>
      <c r="D134" s="4">
        <v>2.5</v>
      </c>
      <c r="E134" s="65" t="s">
        <v>10</v>
      </c>
      <c r="F134" s="4">
        <v>1</v>
      </c>
      <c r="G134" s="58"/>
      <c r="H134" s="24"/>
      <c r="I134" s="195" t="s">
        <v>25</v>
      </c>
      <c r="J134" s="196"/>
      <c r="K134" s="57"/>
      <c r="L134" s="57"/>
      <c r="M134" s="58"/>
      <c r="N134" s="24"/>
      <c r="O134" s="58"/>
      <c r="P134" s="24"/>
      <c r="Q134" s="58"/>
      <c r="R134" s="24"/>
    </row>
    <row r="135" spans="1:18" x14ac:dyDescent="0.25">
      <c r="A135" s="48"/>
      <c r="B135" s="241"/>
      <c r="C135" s="61" t="s">
        <v>87</v>
      </c>
      <c r="D135" s="6">
        <v>2</v>
      </c>
      <c r="E135" s="41"/>
      <c r="F135" s="26"/>
      <c r="G135" s="40" t="s">
        <v>72</v>
      </c>
      <c r="H135" s="26"/>
      <c r="I135" s="41"/>
      <c r="J135" s="15">
        <v>6</v>
      </c>
      <c r="K135" s="19">
        <v>195.07</v>
      </c>
      <c r="L135" s="19">
        <v>40.97</v>
      </c>
      <c r="M135" s="40" t="s">
        <v>32</v>
      </c>
      <c r="N135" s="26"/>
      <c r="O135" s="62" t="s">
        <v>55</v>
      </c>
      <c r="P135" s="37">
        <v>187.02</v>
      </c>
      <c r="Q135" s="41"/>
      <c r="R135" s="26"/>
    </row>
    <row r="136" spans="1:18" ht="23.25" customHeight="1" x14ac:dyDescent="0.25">
      <c r="A136" s="48"/>
      <c r="B136" s="241"/>
      <c r="D136" s="26"/>
      <c r="E136" s="41"/>
      <c r="F136" s="26"/>
      <c r="G136" s="2" t="s">
        <v>73</v>
      </c>
      <c r="H136" s="6">
        <v>15</v>
      </c>
      <c r="I136" s="121" t="s">
        <v>40</v>
      </c>
      <c r="J136" s="125">
        <v>2.46</v>
      </c>
      <c r="K136" s="48"/>
      <c r="L136" s="48"/>
      <c r="N136" s="15">
        <v>8.0500000000000007</v>
      </c>
      <c r="P136" s="26"/>
      <c r="R136" s="26"/>
    </row>
    <row r="137" spans="1:18" ht="21.75" customHeight="1" x14ac:dyDescent="0.25">
      <c r="A137" s="48"/>
      <c r="B137" s="267"/>
      <c r="C137" s="1" t="s">
        <v>47</v>
      </c>
      <c r="D137" s="55">
        <f>D134+D135</f>
        <v>4.5</v>
      </c>
      <c r="E137" s="41"/>
      <c r="F137" s="26"/>
      <c r="H137" s="26"/>
      <c r="I137" s="38" t="s">
        <v>110</v>
      </c>
      <c r="J137" s="15">
        <v>0</v>
      </c>
      <c r="K137" s="48"/>
      <c r="L137" s="48"/>
      <c r="N137" s="26"/>
      <c r="P137" s="26"/>
      <c r="R137" s="26"/>
    </row>
    <row r="138" spans="1:18" x14ac:dyDescent="0.25">
      <c r="A138" s="57">
        <v>9</v>
      </c>
      <c r="B138" s="220" t="s">
        <v>88</v>
      </c>
      <c r="C138" s="65" t="s">
        <v>86</v>
      </c>
      <c r="D138" s="4">
        <v>2.5</v>
      </c>
      <c r="E138" s="32" t="s">
        <v>150</v>
      </c>
      <c r="F138" s="4">
        <v>1</v>
      </c>
      <c r="G138" s="58"/>
      <c r="H138" s="24"/>
      <c r="I138" s="203" t="s">
        <v>89</v>
      </c>
      <c r="J138" s="204"/>
      <c r="K138" s="57"/>
      <c r="L138" s="57"/>
      <c r="M138" s="58"/>
      <c r="N138" s="24"/>
      <c r="O138" s="58"/>
      <c r="P138" s="24"/>
      <c r="Q138" s="58"/>
      <c r="R138" s="24"/>
    </row>
    <row r="139" spans="1:18" x14ac:dyDescent="0.25">
      <c r="A139" s="48"/>
      <c r="B139" s="243"/>
      <c r="C139" s="61" t="s">
        <v>2</v>
      </c>
      <c r="D139" s="6">
        <v>2.75</v>
      </c>
      <c r="E139" s="40" t="s">
        <v>41</v>
      </c>
      <c r="F139" s="6">
        <v>0</v>
      </c>
      <c r="H139" s="26"/>
      <c r="I139" s="205"/>
      <c r="J139" s="206"/>
      <c r="K139" s="19">
        <v>306</v>
      </c>
      <c r="L139" s="48">
        <v>1</v>
      </c>
      <c r="N139" s="26"/>
      <c r="P139" s="26"/>
      <c r="R139" s="26"/>
    </row>
    <row r="140" spans="1:18" x14ac:dyDescent="0.25">
      <c r="A140" s="48"/>
      <c r="B140" s="243"/>
      <c r="D140" s="26"/>
      <c r="E140" s="41"/>
      <c r="F140" s="26"/>
      <c r="H140" s="26"/>
      <c r="I140" s="201" t="s">
        <v>25</v>
      </c>
      <c r="J140" s="202"/>
      <c r="K140" s="48"/>
      <c r="L140" s="48"/>
      <c r="N140" s="26"/>
      <c r="P140" s="26"/>
      <c r="R140" s="26"/>
    </row>
    <row r="141" spans="1:18" x14ac:dyDescent="0.25">
      <c r="A141" s="48"/>
      <c r="B141" s="48"/>
      <c r="C141" s="88" t="s">
        <v>47</v>
      </c>
      <c r="D141" s="15">
        <f>D138+D139</f>
        <v>5.25</v>
      </c>
      <c r="E141" s="41"/>
      <c r="F141" s="26"/>
      <c r="H141" s="26"/>
      <c r="J141" s="15">
        <v>15.5</v>
      </c>
      <c r="K141" s="48"/>
      <c r="L141" s="48"/>
      <c r="N141" s="26"/>
      <c r="P141" s="26"/>
      <c r="R141" s="26"/>
    </row>
    <row r="142" spans="1:18" ht="21" customHeight="1" x14ac:dyDescent="0.25">
      <c r="A142" s="48"/>
      <c r="B142" s="48"/>
      <c r="D142" s="26"/>
      <c r="E142" s="177"/>
      <c r="F142" s="26"/>
      <c r="H142" s="26"/>
      <c r="I142" s="192" t="s">
        <v>40</v>
      </c>
      <c r="J142" s="193"/>
      <c r="K142" s="48"/>
      <c r="L142" s="48"/>
      <c r="N142" s="26"/>
      <c r="P142" s="26"/>
      <c r="R142" s="26"/>
    </row>
    <row r="143" spans="1:18" ht="21" customHeight="1" x14ac:dyDescent="0.25">
      <c r="A143" s="48"/>
      <c r="B143" s="48"/>
      <c r="D143" s="26"/>
      <c r="E143" s="177"/>
      <c r="F143" s="26"/>
      <c r="H143" s="26"/>
      <c r="I143" s="179"/>
      <c r="J143" s="178">
        <v>0</v>
      </c>
      <c r="K143" s="48"/>
      <c r="L143" s="48"/>
      <c r="N143" s="26"/>
      <c r="P143" s="26"/>
      <c r="R143" s="26"/>
    </row>
    <row r="144" spans="1:18" x14ac:dyDescent="0.25">
      <c r="A144" s="48"/>
      <c r="B144" s="48"/>
      <c r="D144" s="26"/>
      <c r="E144" s="177"/>
      <c r="F144" s="26"/>
      <c r="H144" s="26"/>
      <c r="I144" s="129" t="s">
        <v>151</v>
      </c>
      <c r="J144" s="15">
        <v>0.5</v>
      </c>
      <c r="K144" s="48"/>
      <c r="L144" s="48"/>
      <c r="N144" s="26"/>
      <c r="P144" s="26"/>
      <c r="R144" s="26"/>
    </row>
    <row r="145" spans="1:18" x14ac:dyDescent="0.25">
      <c r="A145" s="48"/>
      <c r="B145" s="48"/>
      <c r="D145" s="26"/>
      <c r="E145" s="41"/>
      <c r="F145" s="26"/>
      <c r="H145" s="26"/>
      <c r="I145" s="255" t="s">
        <v>90</v>
      </c>
      <c r="J145" s="256"/>
      <c r="K145" s="57"/>
      <c r="L145" s="57"/>
      <c r="N145" s="26"/>
      <c r="P145" s="26"/>
      <c r="R145" s="26"/>
    </row>
    <row r="146" spans="1:18" x14ac:dyDescent="0.25">
      <c r="A146" s="48"/>
      <c r="B146" s="48"/>
      <c r="D146" s="26"/>
      <c r="E146" s="41"/>
      <c r="F146" s="26"/>
      <c r="H146" s="26"/>
      <c r="I146" s="257"/>
      <c r="J146" s="258"/>
      <c r="K146" s="19">
        <v>105</v>
      </c>
      <c r="L146" s="48">
        <v>0</v>
      </c>
      <c r="N146" s="26"/>
      <c r="P146" s="26"/>
      <c r="R146" s="26"/>
    </row>
    <row r="147" spans="1:18" x14ac:dyDescent="0.25">
      <c r="A147" s="48"/>
      <c r="B147" s="48"/>
      <c r="D147" s="26"/>
      <c r="E147" s="41"/>
      <c r="F147" s="26"/>
      <c r="H147" s="26"/>
      <c r="I147" s="201" t="s">
        <v>25</v>
      </c>
      <c r="J147" s="202"/>
      <c r="K147" s="48"/>
      <c r="L147" s="48"/>
      <c r="N147" s="26"/>
      <c r="P147" s="26"/>
      <c r="R147" s="26"/>
    </row>
    <row r="148" spans="1:18" x14ac:dyDescent="0.25">
      <c r="A148" s="48"/>
      <c r="B148" s="48"/>
      <c r="D148" s="26"/>
      <c r="E148" s="41"/>
      <c r="F148" s="26"/>
      <c r="H148" s="26"/>
      <c r="J148" s="15">
        <v>3</v>
      </c>
      <c r="K148" s="48"/>
      <c r="L148" s="48"/>
      <c r="N148" s="26"/>
      <c r="P148" s="26"/>
      <c r="R148" s="26"/>
    </row>
    <row r="149" spans="1:18" x14ac:dyDescent="0.25">
      <c r="A149" s="48"/>
      <c r="B149" s="48"/>
      <c r="D149" s="26"/>
      <c r="E149" s="41"/>
      <c r="F149" s="26"/>
      <c r="H149" s="26"/>
      <c r="I149" s="5" t="s">
        <v>26</v>
      </c>
      <c r="J149" s="26"/>
      <c r="K149" s="48"/>
      <c r="L149" s="48"/>
      <c r="N149" s="26"/>
      <c r="P149" s="26"/>
      <c r="R149" s="26"/>
    </row>
    <row r="150" spans="1:18" x14ac:dyDescent="0.25">
      <c r="A150" s="48"/>
      <c r="B150" s="48"/>
      <c r="D150" s="26"/>
      <c r="E150" s="41"/>
      <c r="F150" s="26"/>
      <c r="H150" s="26"/>
      <c r="I150" s="62" t="s">
        <v>27</v>
      </c>
      <c r="J150" s="37">
        <v>0</v>
      </c>
      <c r="K150" s="48"/>
      <c r="L150" s="48"/>
      <c r="N150" s="26"/>
      <c r="P150" s="26"/>
      <c r="R150" s="26"/>
    </row>
    <row r="151" spans="1:18" ht="20.25" customHeight="1" x14ac:dyDescent="0.25">
      <c r="A151" s="48"/>
      <c r="B151" s="48"/>
      <c r="D151" s="26"/>
      <c r="E151" s="41"/>
      <c r="F151" s="26"/>
      <c r="H151" s="26"/>
      <c r="I151" s="192" t="s">
        <v>40</v>
      </c>
      <c r="J151" s="193"/>
      <c r="K151" s="48"/>
      <c r="L151" s="48"/>
      <c r="N151" s="26"/>
      <c r="P151" s="26"/>
      <c r="R151" s="26"/>
    </row>
    <row r="152" spans="1:18" ht="14.25" customHeight="1" x14ac:dyDescent="0.25">
      <c r="A152" s="48"/>
      <c r="B152" s="48"/>
      <c r="D152" s="26"/>
      <c r="E152" s="41"/>
      <c r="F152" s="26"/>
      <c r="H152" s="26"/>
      <c r="I152" s="124"/>
      <c r="J152" s="123">
        <v>0</v>
      </c>
      <c r="K152" s="48"/>
      <c r="L152" s="48"/>
      <c r="N152" s="26"/>
      <c r="P152" s="26"/>
      <c r="R152" s="26"/>
    </row>
    <row r="153" spans="1:18" ht="16.149999999999999" customHeight="1" x14ac:dyDescent="0.25">
      <c r="A153" s="59"/>
      <c r="B153" s="59"/>
      <c r="C153" s="42"/>
      <c r="D153" s="28"/>
      <c r="E153" s="42"/>
      <c r="F153" s="28"/>
      <c r="G153" s="42"/>
      <c r="H153" s="28"/>
      <c r="I153" s="181" t="s">
        <v>117</v>
      </c>
      <c r="J153" s="36">
        <v>0</v>
      </c>
      <c r="K153" s="59"/>
      <c r="L153" s="59"/>
      <c r="M153" s="42"/>
      <c r="N153" s="28"/>
      <c r="O153" s="42"/>
      <c r="P153" s="28"/>
      <c r="Q153" s="42"/>
      <c r="R153" s="28"/>
    </row>
    <row r="154" spans="1:18" ht="0.6" customHeight="1" x14ac:dyDescent="0.25">
      <c r="A154" s="25"/>
      <c r="B154" s="161"/>
      <c r="C154" s="161"/>
      <c r="D154" s="161"/>
      <c r="E154" s="161"/>
      <c r="F154" s="161"/>
      <c r="G154" s="161"/>
      <c r="H154" s="161"/>
      <c r="I154" s="162"/>
      <c r="J154" s="163"/>
      <c r="K154" s="161"/>
      <c r="L154" s="161"/>
      <c r="M154" s="161"/>
      <c r="N154" s="161"/>
      <c r="O154" s="161"/>
      <c r="P154" s="161"/>
      <c r="Q154" s="161"/>
      <c r="R154" s="161"/>
    </row>
    <row r="155" spans="1:18" x14ac:dyDescent="0.25">
      <c r="A155" s="23"/>
      <c r="B155" s="24"/>
      <c r="C155" s="264" t="s">
        <v>98</v>
      </c>
      <c r="D155" s="265"/>
      <c r="E155" s="65" t="s">
        <v>10</v>
      </c>
      <c r="F155" s="4">
        <f>F7+F24+F44+F79+F96+F119+F134+F138</f>
        <v>8</v>
      </c>
      <c r="G155" s="91" t="s">
        <v>12</v>
      </c>
      <c r="H155" s="14">
        <f>H7+H24+H44+H61+H78+H95+H120</f>
        <v>195</v>
      </c>
      <c r="I155" s="213" t="s">
        <v>25</v>
      </c>
      <c r="J155" s="196"/>
      <c r="K155" s="188" t="s">
        <v>97</v>
      </c>
      <c r="L155" s="57"/>
      <c r="M155" s="190" t="s">
        <v>98</v>
      </c>
      <c r="N155" s="191"/>
      <c r="O155" s="54" t="s">
        <v>100</v>
      </c>
      <c r="P155" s="182">
        <f>P26+P46+P63+P64+P79+P121</f>
        <v>790.97</v>
      </c>
      <c r="Q155" s="58"/>
      <c r="R155" s="24"/>
    </row>
    <row r="156" spans="1:18" x14ac:dyDescent="0.25">
      <c r="A156" s="25"/>
      <c r="B156" s="262" t="s">
        <v>91</v>
      </c>
      <c r="C156" s="11" t="s">
        <v>10</v>
      </c>
      <c r="D156" s="120">
        <f>D62</f>
        <v>1</v>
      </c>
      <c r="E156" s="5" t="s">
        <v>41</v>
      </c>
      <c r="F156" s="6">
        <f>F8+F25+F45+F61+F80+F97+F120+F139</f>
        <v>14</v>
      </c>
      <c r="G156" s="5" t="s">
        <v>14</v>
      </c>
      <c r="H156" s="6">
        <f>H7+H24+H45+H62+H79+H96</f>
        <v>146</v>
      </c>
      <c r="I156" s="41"/>
      <c r="J156" s="55">
        <f>J8+J21+J25+J38+J45+J62+J79+J96+J120+J135+J141+J148</f>
        <v>387.5</v>
      </c>
      <c r="K156" s="189"/>
      <c r="L156" s="48"/>
      <c r="M156" s="41"/>
      <c r="N156" s="45">
        <f>N8+N25+N45+N62+N79+N96+N120</f>
        <v>7372.23</v>
      </c>
      <c r="O156" s="41"/>
      <c r="P156" s="26"/>
      <c r="Q156" s="11" t="s">
        <v>33</v>
      </c>
      <c r="R156" s="15">
        <f>R8+R25+R45+R62+R103+R121</f>
        <v>795</v>
      </c>
    </row>
    <row r="157" spans="1:18" x14ac:dyDescent="0.25">
      <c r="A157" s="25"/>
      <c r="B157" s="263"/>
      <c r="C157" s="11" t="s">
        <v>1</v>
      </c>
      <c r="D157" s="120">
        <f>D8++D20+D25+D45+D63+D79+D96+D120+D134+D138</f>
        <v>39.25</v>
      </c>
      <c r="E157" s="261" t="s">
        <v>11</v>
      </c>
      <c r="F157" s="6"/>
      <c r="G157" s="5" t="s">
        <v>52</v>
      </c>
      <c r="H157" s="6">
        <f>H46+H63</f>
        <v>2</v>
      </c>
      <c r="I157" s="41"/>
      <c r="J157" s="26"/>
      <c r="K157" s="96">
        <f>K8+K25+K45+K62+K79+K96+K120</f>
        <v>8958.2000000000007</v>
      </c>
      <c r="L157" s="96">
        <f>L8+L21+L25+L37+L45+L62+L79+L96+L120+L135+L139+L146</f>
        <v>1961.3800000000003</v>
      </c>
      <c r="M157" s="41"/>
      <c r="N157" s="26"/>
      <c r="O157" s="41"/>
      <c r="P157" s="26"/>
      <c r="Q157" s="11" t="s">
        <v>34</v>
      </c>
      <c r="R157" s="15">
        <f>R9+R26+R46+R63+R104+R122</f>
        <v>341</v>
      </c>
    </row>
    <row r="158" spans="1:18" ht="15" customHeight="1" x14ac:dyDescent="0.25">
      <c r="A158" s="25"/>
      <c r="B158" s="263"/>
      <c r="C158" s="11" t="s">
        <v>2</v>
      </c>
      <c r="D158" s="119">
        <f>D9+D21+D26+D46+D64+D80+D97+D121+D135+D139</f>
        <v>94.7</v>
      </c>
      <c r="E158" s="261"/>
      <c r="F158" s="6">
        <f>F10+F29</f>
        <v>2</v>
      </c>
      <c r="G158" s="61" t="s">
        <v>120</v>
      </c>
      <c r="H158" s="6">
        <f>H97</f>
        <v>5</v>
      </c>
      <c r="I158" s="41"/>
      <c r="J158" s="26"/>
      <c r="K158" s="48"/>
      <c r="L158" s="48"/>
      <c r="M158" s="11" t="s">
        <v>26</v>
      </c>
      <c r="N158" s="26"/>
      <c r="O158" s="41"/>
      <c r="P158" s="26"/>
      <c r="Q158" s="11"/>
      <c r="R158" s="55"/>
    </row>
    <row r="159" spans="1:18" ht="15.6" customHeight="1" x14ac:dyDescent="0.25">
      <c r="A159" s="25"/>
      <c r="B159" s="263"/>
      <c r="C159" s="53" t="s">
        <v>3</v>
      </c>
      <c r="D159" s="26"/>
      <c r="E159" s="261" t="s">
        <v>92</v>
      </c>
      <c r="F159" s="6"/>
      <c r="G159" s="61" t="s">
        <v>121</v>
      </c>
      <c r="H159" s="6">
        <f>H98+H120</f>
        <v>42</v>
      </c>
      <c r="I159" s="41"/>
      <c r="J159" s="26"/>
      <c r="K159" s="48"/>
      <c r="L159" s="48"/>
      <c r="M159" s="11" t="s">
        <v>29</v>
      </c>
      <c r="N159" s="116">
        <f>N10+N27+N47+N64+N81+N98+N122</f>
        <v>225</v>
      </c>
      <c r="O159" s="41"/>
      <c r="P159" s="26"/>
      <c r="Q159" s="11" t="s">
        <v>35</v>
      </c>
      <c r="R159" s="115">
        <f>R12+R29+R49+R66+R108+R126</f>
        <v>15</v>
      </c>
    </row>
    <row r="160" spans="1:18" ht="23.25" customHeight="1" x14ac:dyDescent="0.25">
      <c r="A160" s="25"/>
      <c r="B160" s="263"/>
      <c r="C160" s="11" t="s">
        <v>1</v>
      </c>
      <c r="D160" s="120">
        <f>D11+D28+D66+D99+D123</f>
        <v>0</v>
      </c>
      <c r="E160" s="261"/>
      <c r="F160" s="6">
        <f>F26+F64</f>
        <v>2</v>
      </c>
      <c r="H160" s="26"/>
      <c r="I160" s="259" t="s">
        <v>40</v>
      </c>
      <c r="J160" s="260"/>
      <c r="K160" s="48"/>
      <c r="L160" s="48"/>
      <c r="M160" s="5" t="s">
        <v>30</v>
      </c>
      <c r="N160" s="116">
        <f>N11+N28+N48+N65+N82+N99+N123</f>
        <v>133.5</v>
      </c>
      <c r="P160" s="26"/>
      <c r="R160" s="26"/>
    </row>
    <row r="161" spans="1:18" x14ac:dyDescent="0.25">
      <c r="A161" s="25"/>
      <c r="B161" s="263"/>
      <c r="C161" s="11" t="s">
        <v>2</v>
      </c>
      <c r="D161" s="6">
        <f>D12+D29+D67+D100+D124</f>
        <v>12.5</v>
      </c>
      <c r="E161" s="261" t="s">
        <v>119</v>
      </c>
      <c r="F161" s="6"/>
      <c r="G161" s="88" t="s">
        <v>93</v>
      </c>
      <c r="H161" s="99">
        <f>H162+H163+H164+H165</f>
        <v>4250</v>
      </c>
      <c r="J161" s="89">
        <f>J15+J23+J32+J40+J52+J69+J85+J103+J126++J136+J143+J152</f>
        <v>32.069999999999993</v>
      </c>
      <c r="K161" s="48"/>
      <c r="L161" s="48"/>
      <c r="M161" s="66" t="s">
        <v>31</v>
      </c>
      <c r="N161" s="116">
        <f>N12+N100+N124</f>
        <v>108</v>
      </c>
      <c r="P161" s="26"/>
      <c r="R161" s="26"/>
    </row>
    <row r="162" spans="1:18" x14ac:dyDescent="0.25">
      <c r="A162" s="25"/>
      <c r="B162" s="263"/>
      <c r="C162" s="53" t="s">
        <v>4</v>
      </c>
      <c r="D162" s="26"/>
      <c r="E162" s="261"/>
      <c r="F162" s="6">
        <f>F62</f>
        <v>0</v>
      </c>
      <c r="G162" s="2" t="s">
        <v>14</v>
      </c>
      <c r="H162" s="90">
        <f>H9+H26+H49+H66+H83+H101</f>
        <v>3906</v>
      </c>
      <c r="J162" s="26"/>
      <c r="K162" s="48"/>
      <c r="L162" s="48"/>
      <c r="M162" s="61" t="s">
        <v>74</v>
      </c>
      <c r="N162" s="116">
        <f>N101+N125</f>
        <v>33.25</v>
      </c>
      <c r="P162" s="26"/>
      <c r="R162" s="26"/>
    </row>
    <row r="163" spans="1:18" x14ac:dyDescent="0.25">
      <c r="A163" s="25"/>
      <c r="B163" s="263"/>
      <c r="C163" s="11" t="s">
        <v>1</v>
      </c>
      <c r="D163" s="6">
        <f>D14+D31+D69+D102+D126</f>
        <v>2</v>
      </c>
      <c r="E163" s="261" t="s">
        <v>136</v>
      </c>
      <c r="F163" s="15"/>
      <c r="G163" s="2" t="s">
        <v>52</v>
      </c>
      <c r="H163" s="6">
        <f>H50+H67+H84</f>
        <v>65</v>
      </c>
      <c r="I163" s="117" t="s">
        <v>113</v>
      </c>
      <c r="J163" s="89">
        <f>J17+J33+J54+J71+J87+J105+J137+J144</f>
        <v>2.2000000000000002</v>
      </c>
      <c r="K163" s="48"/>
      <c r="L163" s="48"/>
      <c r="M163" s="172" t="s">
        <v>144</v>
      </c>
      <c r="N163" s="119">
        <f>N102</f>
        <v>7.25</v>
      </c>
      <c r="P163" s="26"/>
      <c r="R163" s="26"/>
    </row>
    <row r="164" spans="1:18" ht="13.5" customHeight="1" x14ac:dyDescent="0.25">
      <c r="A164" s="25"/>
      <c r="B164" s="263"/>
      <c r="C164" s="11" t="s">
        <v>2</v>
      </c>
      <c r="D164" s="6">
        <f>D15+D32+D70+D103+D127</f>
        <v>20.8</v>
      </c>
      <c r="E164" s="261"/>
      <c r="F164" s="26"/>
      <c r="G164" s="2" t="s">
        <v>120</v>
      </c>
      <c r="H164" s="6">
        <f>H102</f>
        <v>24</v>
      </c>
      <c r="I164" s="38"/>
      <c r="J164" s="26"/>
      <c r="K164" s="48"/>
      <c r="L164" s="48"/>
      <c r="M164" s="80" t="s">
        <v>5</v>
      </c>
      <c r="N164" s="175">
        <f>N13+N29++N49+N66+N83+N103+N126</f>
        <v>507</v>
      </c>
      <c r="P164" s="26"/>
      <c r="R164" s="26"/>
    </row>
    <row r="165" spans="1:18" x14ac:dyDescent="0.25">
      <c r="A165" s="25"/>
      <c r="B165" s="263"/>
      <c r="C165" s="67" t="s">
        <v>58</v>
      </c>
      <c r="D165" s="26"/>
      <c r="E165" s="266"/>
      <c r="F165" s="26">
        <f>F47</f>
        <v>0</v>
      </c>
      <c r="G165" s="2" t="s">
        <v>122</v>
      </c>
      <c r="H165" s="6">
        <f>H103+H122</f>
        <v>255</v>
      </c>
      <c r="I165" s="88" t="s">
        <v>96</v>
      </c>
      <c r="J165" s="118">
        <f>J156+J161+J163+J164</f>
        <v>421.77</v>
      </c>
      <c r="K165" s="48"/>
      <c r="L165" s="48"/>
      <c r="N165" s="26"/>
      <c r="P165" s="26"/>
      <c r="R165" s="26"/>
    </row>
    <row r="166" spans="1:18" x14ac:dyDescent="0.25">
      <c r="A166" s="25"/>
      <c r="B166" s="263"/>
      <c r="C166" s="60" t="s">
        <v>1</v>
      </c>
      <c r="D166" s="6">
        <f>D72</f>
        <v>0</v>
      </c>
      <c r="F166" s="26"/>
      <c r="H166" s="26"/>
      <c r="J166" s="26"/>
      <c r="K166" s="48"/>
      <c r="L166" s="48"/>
      <c r="M166" s="5" t="s">
        <v>32</v>
      </c>
      <c r="N166" s="26"/>
      <c r="P166" s="26"/>
      <c r="R166" s="26"/>
    </row>
    <row r="167" spans="1:18" ht="22.9" customHeight="1" x14ac:dyDescent="0.25">
      <c r="A167" s="25"/>
      <c r="B167" s="263"/>
      <c r="C167" s="60" t="s">
        <v>2</v>
      </c>
      <c r="D167" s="6">
        <f>D73</f>
        <v>3</v>
      </c>
      <c r="F167" s="26"/>
      <c r="G167" s="272" t="s">
        <v>154</v>
      </c>
      <c r="H167" s="273"/>
      <c r="I167" s="129" t="s">
        <v>118</v>
      </c>
      <c r="J167" s="55">
        <f>J43+J56+J89+J108+J128+J153</f>
        <v>8</v>
      </c>
      <c r="K167" s="48"/>
      <c r="L167" s="48"/>
      <c r="N167" s="45">
        <f>N16+N32+N52+N69+N86+N105+N129</f>
        <v>6865.23</v>
      </c>
      <c r="P167" s="26"/>
      <c r="R167" s="26"/>
    </row>
    <row r="168" spans="1:18" x14ac:dyDescent="0.25">
      <c r="A168" s="25"/>
      <c r="B168" s="263"/>
      <c r="C168" s="270" t="s">
        <v>103</v>
      </c>
      <c r="D168" s="253"/>
      <c r="F168" s="26"/>
      <c r="G168" s="71" t="s">
        <v>36</v>
      </c>
      <c r="H168" s="6">
        <f>H11+H28+H52+H69+H86+H108+H127</f>
        <v>9</v>
      </c>
      <c r="J168" s="26"/>
      <c r="K168" s="48"/>
      <c r="L168" s="48"/>
      <c r="N168" s="26"/>
      <c r="P168" s="26"/>
      <c r="R168" s="26"/>
    </row>
    <row r="169" spans="1:18" x14ac:dyDescent="0.25">
      <c r="A169" s="25"/>
      <c r="B169" s="263"/>
      <c r="C169" s="271"/>
      <c r="D169" s="253"/>
      <c r="E169" s="1" t="s">
        <v>5</v>
      </c>
      <c r="F169" s="55">
        <f>SUM(F155:F168)</f>
        <v>26</v>
      </c>
      <c r="G169" s="71" t="s">
        <v>37</v>
      </c>
      <c r="H169" s="100">
        <f>H12+H29+H53+H70+H87+H109+H128</f>
        <v>80.52</v>
      </c>
      <c r="J169" s="26"/>
      <c r="K169" s="48"/>
      <c r="L169" s="48"/>
      <c r="N169" s="26"/>
      <c r="P169" s="26"/>
      <c r="R169" s="26"/>
    </row>
    <row r="170" spans="1:18" x14ac:dyDescent="0.25">
      <c r="A170" s="25"/>
      <c r="B170" s="263"/>
      <c r="C170" s="61" t="s">
        <v>2</v>
      </c>
      <c r="D170" s="88">
        <f>D39</f>
        <v>0.25</v>
      </c>
      <c r="E170" s="25"/>
      <c r="F170" s="26"/>
      <c r="G170" s="201" t="s">
        <v>158</v>
      </c>
      <c r="H170" s="202"/>
      <c r="I170" s="25"/>
      <c r="J170" s="26"/>
      <c r="K170" s="48"/>
      <c r="L170" s="48"/>
      <c r="N170" s="26"/>
      <c r="P170" s="26"/>
      <c r="R170" s="26"/>
    </row>
    <row r="171" spans="1:18" x14ac:dyDescent="0.25">
      <c r="A171" s="25"/>
      <c r="B171" s="263"/>
      <c r="C171" s="61"/>
      <c r="D171" s="88"/>
      <c r="E171" s="25"/>
      <c r="F171" s="26"/>
      <c r="G171" s="183" t="s">
        <v>36</v>
      </c>
      <c r="H171" s="26">
        <f>H111+H130</f>
        <v>9</v>
      </c>
      <c r="I171" s="25"/>
      <c r="J171" s="26"/>
      <c r="K171" s="25"/>
      <c r="L171" s="48"/>
      <c r="N171" s="26"/>
      <c r="P171" s="26"/>
      <c r="R171" s="26"/>
    </row>
    <row r="172" spans="1:18" x14ac:dyDescent="0.25">
      <c r="A172" s="25"/>
      <c r="B172" s="263"/>
      <c r="E172" s="25"/>
      <c r="F172" s="26"/>
      <c r="G172" s="184" t="s">
        <v>37</v>
      </c>
      <c r="H172" s="187">
        <f>H112+H131</f>
        <v>86</v>
      </c>
      <c r="I172" s="25"/>
      <c r="J172" s="26"/>
      <c r="K172" s="54" t="s">
        <v>102</v>
      </c>
      <c r="L172" s="57"/>
      <c r="M172" s="65" t="s">
        <v>138</v>
      </c>
      <c r="N172" s="4">
        <f>N136</f>
        <v>8.0500000000000007</v>
      </c>
      <c r="O172" s="91" t="s">
        <v>99</v>
      </c>
      <c r="P172" s="92">
        <f>P135</f>
        <v>187.02</v>
      </c>
      <c r="Q172" s="58"/>
      <c r="R172" s="24"/>
    </row>
    <row r="173" spans="1:18" ht="25.15" customHeight="1" x14ac:dyDescent="0.25">
      <c r="A173" s="25"/>
      <c r="B173" s="263"/>
      <c r="C173" s="79" t="s">
        <v>47</v>
      </c>
      <c r="D173" s="159">
        <f>D156+D157+D158+D160+D161+D163+D164+D166+D167+D170</f>
        <v>173.5</v>
      </c>
      <c r="E173" s="25"/>
      <c r="F173" s="26"/>
      <c r="G173" s="222" t="s">
        <v>94</v>
      </c>
      <c r="H173" s="234"/>
      <c r="I173" s="25"/>
      <c r="J173" s="26"/>
      <c r="K173" s="19">
        <f>K135+K139+K146</f>
        <v>606.06999999999994</v>
      </c>
      <c r="L173" s="48"/>
      <c r="M173" s="41"/>
      <c r="N173" s="26"/>
      <c r="O173" s="41"/>
      <c r="P173" s="26"/>
      <c r="Q173" s="41"/>
      <c r="R173" s="26"/>
    </row>
    <row r="174" spans="1:18" x14ac:dyDescent="0.25">
      <c r="A174" s="25"/>
      <c r="B174" s="263"/>
      <c r="E174" s="25"/>
      <c r="F174" s="26"/>
      <c r="G174" s="30" t="s">
        <v>95</v>
      </c>
      <c r="H174" s="6">
        <f>H105+H124</f>
        <v>73</v>
      </c>
      <c r="I174" s="25"/>
      <c r="J174" s="26"/>
      <c r="K174" s="48"/>
      <c r="L174" s="48"/>
      <c r="N174" s="26"/>
      <c r="O174" s="88" t="s">
        <v>5</v>
      </c>
      <c r="P174" s="173">
        <f>P155+P172</f>
        <v>977.99</v>
      </c>
      <c r="R174" s="26"/>
    </row>
    <row r="175" spans="1:18" x14ac:dyDescent="0.25">
      <c r="A175" s="25"/>
      <c r="B175" s="263"/>
      <c r="C175" s="47" t="s">
        <v>101</v>
      </c>
      <c r="D175" s="136">
        <f>D19+D49+D75+D86+D111</f>
        <v>5</v>
      </c>
      <c r="E175" s="25"/>
      <c r="F175" s="26"/>
      <c r="G175" s="30" t="s">
        <v>128</v>
      </c>
      <c r="H175" s="56">
        <f>H106+H125</f>
        <v>87.52000000000001</v>
      </c>
      <c r="I175" s="25"/>
      <c r="J175" s="26"/>
      <c r="K175" s="95" t="s">
        <v>103</v>
      </c>
      <c r="L175" s="48"/>
      <c r="N175" s="26"/>
      <c r="P175" s="26"/>
      <c r="R175" s="26"/>
    </row>
    <row r="176" spans="1:18" x14ac:dyDescent="0.25">
      <c r="A176" s="25"/>
      <c r="B176" s="263"/>
      <c r="D176" s="122"/>
      <c r="E176" s="25"/>
      <c r="F176" s="26"/>
      <c r="G176" s="30" t="s">
        <v>72</v>
      </c>
      <c r="H176" s="26"/>
      <c r="I176" s="25"/>
      <c r="J176" s="26"/>
      <c r="K176" s="19">
        <f>K37</f>
        <v>48</v>
      </c>
      <c r="L176" s="48"/>
      <c r="N176" s="26"/>
      <c r="P176" s="26"/>
      <c r="R176" s="26"/>
    </row>
    <row r="177" spans="1:18" x14ac:dyDescent="0.25">
      <c r="A177" s="25"/>
      <c r="B177" s="263"/>
      <c r="C177" s="144" t="s">
        <v>134</v>
      </c>
      <c r="D177" s="145">
        <f>D113</f>
        <v>0</v>
      </c>
      <c r="E177" s="25"/>
      <c r="F177" s="26"/>
      <c r="G177" s="30" t="s">
        <v>73</v>
      </c>
      <c r="H177" s="26"/>
      <c r="I177" s="25"/>
      <c r="J177" s="26"/>
      <c r="K177" s="48" t="s">
        <v>137</v>
      </c>
      <c r="L177" s="48"/>
      <c r="M177" s="1" t="s">
        <v>5</v>
      </c>
      <c r="N177" s="160">
        <f>N167+N172</f>
        <v>6873.28</v>
      </c>
      <c r="P177" s="26"/>
      <c r="R177" s="26"/>
    </row>
    <row r="178" spans="1:18" ht="19.5" customHeight="1" x14ac:dyDescent="0.25">
      <c r="A178" s="25"/>
      <c r="B178" s="263"/>
      <c r="C178" s="144"/>
      <c r="D178" s="145"/>
      <c r="E178" s="25"/>
      <c r="F178" s="26"/>
      <c r="G178" s="25"/>
      <c r="H178" s="6">
        <f>H114+H136</f>
        <v>39</v>
      </c>
      <c r="I178" s="25"/>
      <c r="J178" s="26"/>
      <c r="K178" s="48">
        <f>K21</f>
        <v>92</v>
      </c>
      <c r="L178" s="48"/>
      <c r="N178" s="26"/>
      <c r="P178" s="26"/>
      <c r="R178" s="26"/>
    </row>
    <row r="179" spans="1:18" x14ac:dyDescent="0.25">
      <c r="A179" s="25"/>
      <c r="B179" s="263"/>
      <c r="C179" s="47" t="s">
        <v>146</v>
      </c>
      <c r="D179" s="2">
        <f>D115</f>
        <v>0.5</v>
      </c>
      <c r="E179" s="25"/>
      <c r="F179" s="26"/>
      <c r="G179" s="69" t="s">
        <v>38</v>
      </c>
      <c r="H179" s="26"/>
      <c r="I179" s="25"/>
      <c r="J179" s="26"/>
      <c r="K179" s="95" t="s">
        <v>5</v>
      </c>
      <c r="L179" s="48"/>
      <c r="N179" s="26"/>
      <c r="P179" s="26"/>
      <c r="R179" s="26"/>
    </row>
    <row r="180" spans="1:18" x14ac:dyDescent="0.25">
      <c r="A180" s="25"/>
      <c r="B180" s="26"/>
      <c r="E180" s="25"/>
      <c r="F180" s="26"/>
      <c r="G180" s="165" t="s">
        <v>142</v>
      </c>
      <c r="H180" s="26"/>
      <c r="I180" s="25"/>
      <c r="J180" s="26"/>
      <c r="K180" s="96">
        <f>K157+K173+K176+K178</f>
        <v>9704.27</v>
      </c>
      <c r="L180" s="48"/>
      <c r="N180" s="26"/>
      <c r="P180" s="41"/>
      <c r="Q180" s="25"/>
      <c r="R180" s="26"/>
    </row>
    <row r="181" spans="1:18" x14ac:dyDescent="0.25">
      <c r="A181" s="25"/>
      <c r="B181" s="26"/>
      <c r="C181" s="41"/>
      <c r="D181" s="41"/>
      <c r="E181" s="25"/>
      <c r="F181" s="26"/>
      <c r="G181" s="62" t="s">
        <v>39</v>
      </c>
      <c r="H181" s="37">
        <f>H15+H32+H56+H73+H90</f>
        <v>31</v>
      </c>
      <c r="I181" s="41"/>
      <c r="J181" s="26"/>
      <c r="K181" s="48"/>
      <c r="L181" s="48"/>
      <c r="M181" s="41"/>
      <c r="N181" s="26"/>
      <c r="O181" s="41"/>
      <c r="P181" s="41"/>
      <c r="Q181" s="25"/>
      <c r="R181" s="26"/>
    </row>
    <row r="182" spans="1:18" x14ac:dyDescent="0.25">
      <c r="A182" s="25"/>
      <c r="B182" s="26"/>
      <c r="C182" s="41"/>
      <c r="D182" s="41"/>
      <c r="E182" s="25"/>
      <c r="F182" s="26"/>
      <c r="G182" s="62" t="s">
        <v>141</v>
      </c>
      <c r="H182" s="37">
        <f>H16+H33+H57+H74+H91</f>
        <v>860</v>
      </c>
      <c r="I182" s="41"/>
      <c r="J182" s="26"/>
      <c r="K182" s="48"/>
      <c r="L182" s="48"/>
      <c r="M182" s="41"/>
      <c r="N182" s="26"/>
      <c r="O182" s="41"/>
      <c r="P182" s="41"/>
      <c r="Q182" s="25"/>
      <c r="R182" s="26"/>
    </row>
    <row r="183" spans="1:18" x14ac:dyDescent="0.25">
      <c r="A183" s="25"/>
      <c r="B183" s="26"/>
      <c r="C183" s="41"/>
      <c r="D183" s="41"/>
      <c r="E183" s="25"/>
      <c r="F183" s="26"/>
      <c r="G183" s="168" t="s">
        <v>143</v>
      </c>
      <c r="H183" s="37"/>
      <c r="I183" s="41"/>
      <c r="J183" s="26"/>
      <c r="K183" s="48"/>
      <c r="L183" s="48"/>
      <c r="M183" s="41"/>
      <c r="N183" s="26"/>
      <c r="O183" s="41"/>
      <c r="P183" s="41"/>
      <c r="Q183" s="25"/>
      <c r="R183" s="26"/>
    </row>
    <row r="184" spans="1:18" x14ac:dyDescent="0.25">
      <c r="A184" s="25"/>
      <c r="B184" s="26"/>
      <c r="C184" s="41"/>
      <c r="D184" s="41"/>
      <c r="E184" s="25"/>
      <c r="F184" s="26"/>
      <c r="G184" s="62" t="s">
        <v>39</v>
      </c>
      <c r="H184" s="37">
        <f>H18+H35+H59+H76+H93+H117</f>
        <v>35</v>
      </c>
      <c r="I184" s="41"/>
      <c r="J184" s="26"/>
      <c r="K184" s="48"/>
      <c r="L184" s="48"/>
      <c r="M184" s="41"/>
      <c r="N184" s="26"/>
      <c r="O184" s="41"/>
      <c r="P184" s="41"/>
      <c r="Q184" s="25"/>
      <c r="R184" s="26"/>
    </row>
    <row r="185" spans="1:18" x14ac:dyDescent="0.25">
      <c r="A185" s="27"/>
      <c r="B185" s="28"/>
      <c r="C185" s="42"/>
      <c r="D185" s="42"/>
      <c r="E185" s="27"/>
      <c r="F185" s="28"/>
      <c r="G185" s="170" t="s">
        <v>141</v>
      </c>
      <c r="H185" s="102">
        <f>H19+H36+H60+H77+H94+H118</f>
        <v>964</v>
      </c>
      <c r="I185" s="42"/>
      <c r="J185" s="28"/>
      <c r="K185" s="59"/>
      <c r="L185" s="59"/>
      <c r="M185" s="42"/>
      <c r="N185" s="28"/>
      <c r="O185" s="42"/>
      <c r="P185" s="42"/>
      <c r="Q185" s="27"/>
      <c r="R185" s="28"/>
    </row>
    <row r="186" spans="1:18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</row>
    <row r="187" spans="1:18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mergeCells count="87">
    <mergeCell ref="E157:E158"/>
    <mergeCell ref="E159:E160"/>
    <mergeCell ref="E161:E162"/>
    <mergeCell ref="B156:B179"/>
    <mergeCell ref="G129:H129"/>
    <mergeCell ref="G173:H173"/>
    <mergeCell ref="G170:H170"/>
    <mergeCell ref="C155:D155"/>
    <mergeCell ref="B138:B140"/>
    <mergeCell ref="E163:E165"/>
    <mergeCell ref="B134:B137"/>
    <mergeCell ref="B129:B130"/>
    <mergeCell ref="B132:B133"/>
    <mergeCell ref="C168:D169"/>
    <mergeCell ref="G167:H167"/>
    <mergeCell ref="I145:J146"/>
    <mergeCell ref="I147:J147"/>
    <mergeCell ref="I151:J151"/>
    <mergeCell ref="I155:J155"/>
    <mergeCell ref="I160:J160"/>
    <mergeCell ref="I134:J134"/>
    <mergeCell ref="B86:B87"/>
    <mergeCell ref="B119:B122"/>
    <mergeCell ref="B127:B128"/>
    <mergeCell ref="G110:H110"/>
    <mergeCell ref="B95:B98"/>
    <mergeCell ref="G113:H113"/>
    <mergeCell ref="G123:H123"/>
    <mergeCell ref="B107:B108"/>
    <mergeCell ref="C104:D105"/>
    <mergeCell ref="C71:D71"/>
    <mergeCell ref="C84:C85"/>
    <mergeCell ref="B78:B80"/>
    <mergeCell ref="B84:B85"/>
    <mergeCell ref="G85:H85"/>
    <mergeCell ref="A5:I5"/>
    <mergeCell ref="I51:J51"/>
    <mergeCell ref="B68:B69"/>
    <mergeCell ref="G68:H68"/>
    <mergeCell ref="B61:B64"/>
    <mergeCell ref="B37:B43"/>
    <mergeCell ref="B51:B52"/>
    <mergeCell ref="B44:B47"/>
    <mergeCell ref="G27:H27"/>
    <mergeCell ref="B30:B31"/>
    <mergeCell ref="E28:E29"/>
    <mergeCell ref="I61:J61"/>
    <mergeCell ref="G51:H51"/>
    <mergeCell ref="B20:B23"/>
    <mergeCell ref="I68:J68"/>
    <mergeCell ref="I31:J31"/>
    <mergeCell ref="B7:B9"/>
    <mergeCell ref="I7:J7"/>
    <mergeCell ref="I6:J6"/>
    <mergeCell ref="I24:J24"/>
    <mergeCell ref="C6:D6"/>
    <mergeCell ref="E6:F6"/>
    <mergeCell ref="G6:H6"/>
    <mergeCell ref="I14:J14"/>
    <mergeCell ref="B24:B26"/>
    <mergeCell ref="E26:E27"/>
    <mergeCell ref="G10:H10"/>
    <mergeCell ref="E9:E10"/>
    <mergeCell ref="I20:J20"/>
    <mergeCell ref="I22:J22"/>
    <mergeCell ref="Q6:R6"/>
    <mergeCell ref="M6:N6"/>
    <mergeCell ref="O6:P6"/>
    <mergeCell ref="I44:J44"/>
    <mergeCell ref="I37:J37"/>
    <mergeCell ref="I39:J39"/>
    <mergeCell ref="K155:K156"/>
    <mergeCell ref="M155:N155"/>
    <mergeCell ref="I142:J142"/>
    <mergeCell ref="E62:E63"/>
    <mergeCell ref="E64:E65"/>
    <mergeCell ref="I95:J95"/>
    <mergeCell ref="I102:J102"/>
    <mergeCell ref="G104:H104"/>
    <mergeCell ref="I78:J78"/>
    <mergeCell ref="I84:J84"/>
    <mergeCell ref="G107:H107"/>
    <mergeCell ref="I140:J140"/>
    <mergeCell ref="I138:J139"/>
    <mergeCell ref="G126:H126"/>
    <mergeCell ref="I119:J119"/>
    <mergeCell ref="I125:J12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6" fitToHeight="0" orientation="landscape" r:id="rId1"/>
  <rowBreaks count="5" manualBreakCount="5">
    <brk id="36" max="17" man="1"/>
    <brk id="77" max="17" man="1"/>
    <brk id="118" max="17" man="1"/>
    <brk id="154" max="17" man="1"/>
    <brk id="18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2019-09-24T07:25:24Z</dcterms:modified>
</cp:coreProperties>
</file>