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72" activeTab="1"/>
  </bookViews>
  <sheets>
    <sheet name="Załacznik 3" sheetId="1" r:id="rId1"/>
    <sheet name="Załacznik 2" sheetId="2" r:id="rId2"/>
  </sheets>
  <definedNames>
    <definedName name="_xlnm.Print_Titles" localSheetId="0">'Załacznik 3'!$10:$10</definedName>
  </definedNames>
  <calcPr fullCalcOnLoad="1"/>
</workbook>
</file>

<file path=xl/sharedStrings.xml><?xml version="1.0" encoding="utf-8"?>
<sst xmlns="http://schemas.openxmlformats.org/spreadsheetml/2006/main" count="417" uniqueCount="217">
  <si>
    <t>Ratownictwo medyczne</t>
  </si>
  <si>
    <t>Dotacje celowe otrzymane z budżetu państwa na inwestycje i zakupy inwestycyjne z zakresu administracji rządowej oraz inne zadania zlecone ustawami realizowane przez powiat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</si>
  <si>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</si>
  <si>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</si>
  <si>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</si>
  <si>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</si>
  <si>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</si>
  <si>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</si>
  <si>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</si>
  <si>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</si>
  <si>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</si>
  <si>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</si>
  <si>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</si>
  <si>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</si>
  <si>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</si>
  <si>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</si>
  <si>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</si>
  <si>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</si>
  <si>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</si>
  <si>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</si>
  <si>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</si>
  <si>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</si>
  <si>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4590</t>
  </si>
  <si>
    <t>Kary i odszkodowania wypłacane na rzecz osób fizycznych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</si>
  <si>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</si>
  <si>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</si>
  <si>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</si>
  <si>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</si>
  <si>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4010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</si>
  <si>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</si>
  <si>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</si>
  <si>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</si>
  <si>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</si>
  <si>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</si>
  <si>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</si>
  <si>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4280</t>
  </si>
  <si>
    <t>Zakup usług zdrowotnych</t>
  </si>
  <si>
    <t>4370</t>
  </si>
  <si>
    <t>Opłaty z tytułu zakupu usług komunikacyjnych telefonii stacjonarnej</t>
  </si>
  <si>
    <t>4410</t>
  </si>
  <si>
    <t>Podróże służbowe krajowe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</si>
  <si>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</si>
  <si>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</si>
  <si>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</si>
  <si>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</si>
  <si>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</si>
  <si>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</si>
  <si>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</si>
  <si>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</si>
  <si>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</si>
  <si>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</si>
  <si>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</si>
  <si>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</si>
  <si>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</si>
  <si>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</si>
  <si>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</si>
  <si>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</si>
  <si>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</si>
  <si>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</si>
  <si>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</si>
  <si>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</si>
  <si>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</si>
  <si>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</si>
  <si>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</si>
  <si>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</si>
  <si>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</si>
  <si>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</si>
  <si>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</si>
  <si>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</si>
  <si>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</si>
  <si>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</si>
  <si>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</si>
  <si>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</si>
  <si>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</si>
  <si>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6050</t>
  </si>
  <si>
    <t>6060</t>
  </si>
  <si>
    <t>Wydatki na zakupy inwestycyjne jednostek budżetowych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</si>
  <si>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</si>
  <si>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</si>
  <si>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</si>
  <si>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</si>
  <si>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</si>
  <si>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</si>
  <si>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</si>
  <si>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4240</t>
  </si>
  <si>
    <t>Dochody budżetu państwa zwiazane z realizacją zadań zlecanych jednostkom samorządu terytorialnego</t>
  </si>
  <si>
    <t>Zakup pomocy naukowych, dydaktycznych i książek</t>
  </si>
  <si>
    <t xml:space="preserve">          zleconych powiatowi i innych zadań zleconych ustawami w 2009 roku</t>
  </si>
  <si>
    <t>Dochody do przekazania do budżetu państwa lub budżetu j.s.t.</t>
  </si>
  <si>
    <t>01008</t>
  </si>
  <si>
    <t>Melioracje wodne</t>
  </si>
  <si>
    <t>Zakup usług remontowych</t>
  </si>
  <si>
    <t>Wydatki inwestycyjne jednostek budżetowych</t>
  </si>
  <si>
    <t>Wynagrodzenia osobowe pracowników</t>
  </si>
  <si>
    <t>Plan na rok 2009</t>
  </si>
  <si>
    <t>Wykonanie 2008 r.</t>
  </si>
  <si>
    <t>Źródła sfinansowania deficytu lub rozdysponowanie                                                           nadwyżki budżetowej w 2009 r.</t>
  </si>
  <si>
    <t>85141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</si>
  <si>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</si>
  <si>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</si>
  <si>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</si>
  <si>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</si>
  <si>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</si>
  <si>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</si>
  <si>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</si>
  <si>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</si>
  <si>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</si>
  <si>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</si>
  <si>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</si>
  <si>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</si>
  <si>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</si>
  <si>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</si>
  <si>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</si>
  <si>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</si>
  <si>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 xml:space="preserve">                                      do Uchwały Zarządu Powiatu Nr 179/        /09</t>
  </si>
  <si>
    <t xml:space="preserve">                                      z dnia 10 grudnia 2009 roku</t>
  </si>
  <si>
    <t>Dochody przyznane z tyt. dotacji na realizację zadań z zakresu adm. rządowej</t>
  </si>
  <si>
    <t>Wykup obligacji</t>
  </si>
  <si>
    <t>4.</t>
  </si>
  <si>
    <t>Dział</t>
  </si>
  <si>
    <t>Rozdział</t>
  </si>
  <si>
    <t>Treść</t>
  </si>
  <si>
    <t>Kwota</t>
  </si>
  <si>
    <t>Wydatki</t>
  </si>
  <si>
    <t>L.p.</t>
  </si>
  <si>
    <t>I.</t>
  </si>
  <si>
    <t>1.</t>
  </si>
  <si>
    <t>2.</t>
  </si>
  <si>
    <t>3.</t>
  </si>
  <si>
    <t>II.</t>
  </si>
  <si>
    <t>III.</t>
  </si>
  <si>
    <t>5.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</si>
  <si>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</si>
  <si>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</si>
  <si>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</si>
  <si>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</si>
  <si>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</si>
  <si>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</si>
  <si>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</si>
  <si>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</si>
  <si>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</si>
  <si>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</si>
  <si>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</si>
  <si>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</si>
  <si>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</si>
  <si>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</si>
  <si>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</si>
  <si>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</si>
  <si>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</si>
  <si>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</si>
  <si>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</si>
  <si>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</si>
  <si>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</si>
  <si>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</si>
  <si>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</si>
  <si>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</si>
  <si>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</si>
  <si>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</si>
  <si>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</si>
  <si>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</si>
  <si>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</si>
  <si>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</si>
  <si>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</si>
  <si>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</si>
  <si>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</si>
  <si>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</si>
  <si>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</si>
  <si>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</si>
  <si>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991</t>
  </si>
  <si>
    <t>Z dochodów przeznacza się na spłatę kredytów i pożyczek (IV)</t>
  </si>
  <si>
    <t>9.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</si>
  <si>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</si>
  <si>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</si>
  <si>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</si>
  <si>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</si>
  <si>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</si>
  <si>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</si>
  <si>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</si>
  <si>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Pozostałe odsetki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</si>
  <si>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</si>
  <si>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</si>
  <si>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</si>
  <si>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</si>
  <si>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</si>
  <si>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</si>
  <si>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</si>
  <si>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</si>
  <si>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</si>
  <si>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</si>
  <si>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</si>
  <si>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</si>
  <si>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</si>
  <si>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</si>
  <si>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</si>
  <si>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</si>
  <si>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</si>
  <si>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</si>
  <si>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</si>
  <si>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</si>
  <si>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</si>
  <si>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</si>
  <si>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</si>
  <si>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</si>
  <si>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</si>
  <si>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</si>
  <si>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</si>
  <si>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</si>
  <si>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</si>
  <si>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</si>
  <si>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85203</t>
  </si>
  <si>
    <t>Ośrodki wsparcia</t>
  </si>
  <si>
    <t>Pozostała działalność</t>
  </si>
  <si>
    <t xml:space="preserve">  Dochody i wydatki związane z realizacją zadań z zakresu administracji rządowej </t>
  </si>
  <si>
    <t>OPIEKA SPOŁECZNA</t>
  </si>
  <si>
    <t xml:space="preserve">              OGÓŁEM</t>
  </si>
  <si>
    <t xml:space="preserve">                     Załącznik Nr 3</t>
  </si>
  <si>
    <t>85295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</si>
</sst>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1"/>
      <name val="Arial"/>
      <family val="0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 CE"/>
      <family val="2"/>
    </font>
    <font>
      <sz val="8"/>
      <name val="Arial"/>
      <family val="2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3" fontId="13" fillId="0" borderId="16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33" xfId="0" applyNumberFormat="1" applyFont="1" applyBorder="1" applyAlignment="1">
      <alignment horizontal="right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right" vertical="center"/>
    </xf>
    <xf numFmtId="4" fontId="0" fillId="0" borderId="32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3" fontId="13" fillId="0" borderId="41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2"/>
    </xf>
    <xf numFmtId="0" fontId="14" fillId="0" borderId="7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2" borderId="22" xfId="0" applyNumberFormat="1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2" borderId="17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3" fillId="2" borderId="32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49" fontId="3" fillId="2" borderId="33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49" fontId="3" fillId="2" borderId="36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2" borderId="35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" name="Line 1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" name="Line 1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" name="Line 1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" name="Line 1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" name="Line 1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" name="Line 1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" name="Line 2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1" name="Line 2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2" name="Line 2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3" name="Line 2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" name="Line 2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" name="Line 2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6" name="Line 2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7" name="Line 2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8" name="Line 2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9" name="Line 2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0" name="Line 3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1" name="Line 3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2" name="Line 32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3" name="Line 33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" name="Line 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" name="Line 3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6" name="Line 3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7" name="Line 3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" name="Line 3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" name="Line 3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" name="Line 4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" name="Line 4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2" name="Line 4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3" name="Line 4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" name="Line 4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" name="Line 4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" name="Line 4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7" name="Line 4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8" name="Line 4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9" name="Line 4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0" name="Line 5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" name="Line 5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" name="Line 5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" name="Line 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4" name="Line 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5" name="Line 5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6" name="Line 5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" name="Line 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" name="Line 5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" name="Line 5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0" name="Line 6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1" name="Line 6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" name="Line 6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" name="Line 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0" name="Line 7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1" name="Line 7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" name="Line 7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" name="Line 7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" name="Line 7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5" name="Line 7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6" name="Line 7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7" name="Line 7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8" name="Line 7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" name="Line 7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0" name="Line 8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1" name="Line 8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2" name="Line 8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3" name="Line 83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4" name="Line 84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5" name="Line 85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6" name="Line 8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" name="Line 8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" name="Line 8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" name="Line 8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0" name="Line 9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1" name="Line 9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2" name="Line 9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3" name="Line 9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4" name="Line 9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" name="Line 9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" name="Line 9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" name="Line 9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" name="Line 9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9" name="Line 9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11" name="Line 111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12" name="Line 112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288" name="Line 288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289" name="Line 289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293" name="Line 293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294" name="Line 294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167</xdr:row>
      <xdr:rowOff>0</xdr:rowOff>
    </xdr:from>
    <xdr:to>
      <xdr:col>1</xdr:col>
      <xdr:colOff>457200</xdr:colOff>
      <xdr:row>167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468" name="Line 468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469" name="Line 469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473" name="Line 473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474" name="Line 474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0" name="Line 56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167</xdr:row>
      <xdr:rowOff>0</xdr:rowOff>
    </xdr:from>
    <xdr:to>
      <xdr:col>1</xdr:col>
      <xdr:colOff>457200</xdr:colOff>
      <xdr:row>167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649" name="Line 649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650" name="Line 650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654" name="Line 654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655" name="Line 655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1" name="Line 74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827" name="Line 827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828" name="Line 828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832" name="Line 832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833" name="Line 833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152400</xdr:rowOff>
    </xdr:from>
    <xdr:to>
      <xdr:col>4</xdr:col>
      <xdr:colOff>0</xdr:colOff>
      <xdr:row>127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005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00500" y="253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4" name="Line 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5" name="Line 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6" name="Line 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27" name="Line 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029" name="Line 5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030" name="Line 6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034" name="Line 10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035" name="Line 11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00500" y="253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206" name="Line 182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207" name="Line 183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211" name="Line 187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212" name="Line 188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00500" y="253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167</xdr:row>
      <xdr:rowOff>0</xdr:rowOff>
    </xdr:from>
    <xdr:to>
      <xdr:col>1</xdr:col>
      <xdr:colOff>457200</xdr:colOff>
      <xdr:row>167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386" name="Line 362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387" name="Line 363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391" name="Line 367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392" name="Line 368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00500" y="253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167</xdr:row>
      <xdr:rowOff>0</xdr:rowOff>
    </xdr:from>
    <xdr:to>
      <xdr:col>1</xdr:col>
      <xdr:colOff>457200</xdr:colOff>
      <xdr:row>167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567" name="Line 543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568" name="Line 544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572" name="Line 548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573" name="Line 549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167</xdr:row>
      <xdr:rowOff>0</xdr:rowOff>
    </xdr:from>
    <xdr:to>
      <xdr:col>1</xdr:col>
      <xdr:colOff>466725</xdr:colOff>
      <xdr:row>167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3337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0050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142875</xdr:rowOff>
    </xdr:from>
    <xdr:to>
      <xdr:col>4</xdr:col>
      <xdr:colOff>0</xdr:colOff>
      <xdr:row>127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00500" y="2538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00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00500" y="2700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0050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745" name="Line 721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304800</xdr:rowOff>
    </xdr:from>
    <xdr:to>
      <xdr:col>4</xdr:col>
      <xdr:colOff>0</xdr:colOff>
      <xdr:row>17</xdr:row>
      <xdr:rowOff>304800</xdr:rowOff>
    </xdr:to>
    <xdr:sp>
      <xdr:nvSpPr>
        <xdr:cNvPr id="1746" name="Line 722"/>
        <xdr:cNvSpPr>
          <a:spLocks/>
        </xdr:cNvSpPr>
      </xdr:nvSpPr>
      <xdr:spPr>
        <a:xfrm>
          <a:off x="40005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00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00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750" name="Line 726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152400</xdr:rowOff>
    </xdr:from>
    <xdr:to>
      <xdr:col>4</xdr:col>
      <xdr:colOff>0</xdr:colOff>
      <xdr:row>33</xdr:row>
      <xdr:rowOff>152400</xdr:rowOff>
    </xdr:to>
    <xdr:sp>
      <xdr:nvSpPr>
        <xdr:cNvPr id="1751" name="Line 727"/>
        <xdr:cNvSpPr>
          <a:spLocks/>
        </xdr:cNvSpPr>
      </xdr:nvSpPr>
      <xdr:spPr>
        <a:xfrm>
          <a:off x="40005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0050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00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161925</xdr:rowOff>
    </xdr:from>
    <xdr:to>
      <xdr:col>4</xdr:col>
      <xdr:colOff>0</xdr:colOff>
      <xdr:row>58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0050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0</xdr:colOff>
      <xdr:row>59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00500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005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333375</xdr:rowOff>
    </xdr:from>
    <xdr:to>
      <xdr:col>4</xdr:col>
      <xdr:colOff>0</xdr:colOff>
      <xdr:row>71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0050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228600</xdr:rowOff>
    </xdr:from>
    <xdr:to>
      <xdr:col>4</xdr:col>
      <xdr:colOff>0</xdr:colOff>
      <xdr:row>83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00500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00500" y="1663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00500" y="169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86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00500" y="1753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152400</xdr:rowOff>
    </xdr:from>
    <xdr:to>
      <xdr:col>4</xdr:col>
      <xdr:colOff>0</xdr:colOff>
      <xdr:row>131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00500" y="2558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132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005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00500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156</xdr:row>
      <xdr:rowOff>0</xdr:rowOff>
    </xdr:from>
    <xdr:to>
      <xdr:col>4</xdr:col>
      <xdr:colOff>0</xdr:colOff>
      <xdr:row>156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00500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005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7" name="Line 81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8" name="Line 81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1" name="Line 81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2" name="Line 81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5" name="Line 82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6" name="Line 82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49" name="Line 82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0" name="Line 82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3" name="Line 82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4" name="Line 83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128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59" name="Line 835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0" name="Line 836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3" name="Line 839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4" name="Line 840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7" name="Line 843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68" name="Line 844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1" name="Line 847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2" name="Line 848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5" name="Line 851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6" name="Line 852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79" name="Line 855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0" name="Line 856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3" name="Line 859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4" name="Line 860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7" name="Line 863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8" name="Line 864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1" name="Line 867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2" name="Line 868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152400</xdr:rowOff>
    </xdr:from>
    <xdr:to>
      <xdr:col>4</xdr:col>
      <xdr:colOff>0</xdr:colOff>
      <xdr:row>121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5" name="Line 871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96" name="Line 872"/>
        <xdr:cNvSpPr>
          <a:spLocks/>
        </xdr:cNvSpPr>
      </xdr:nvSpPr>
      <xdr:spPr>
        <a:xfrm>
          <a:off x="4000500" y="2524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899" name="Line 87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0" name="Line 87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3" name="Line 87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4" name="Line 88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7" name="Line 88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08" name="Line 88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1" name="Line 88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2" name="Line 88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5" name="Line 89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6" name="Line 89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19" name="Line 89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0" name="Line 89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3" name="Line 89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4" name="Line 90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7" name="Line 903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28" name="Line 904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1" name="Line 907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2" name="Line 908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152400</xdr:rowOff>
    </xdr:from>
    <xdr:to>
      <xdr:col>4</xdr:col>
      <xdr:colOff>0</xdr:colOff>
      <xdr:row>128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5" name="Line 911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936" name="Line 912"/>
        <xdr:cNvSpPr>
          <a:spLocks/>
        </xdr:cNvSpPr>
      </xdr:nvSpPr>
      <xdr:spPr>
        <a:xfrm>
          <a:off x="4000500" y="254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37" name="Line 913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38" name="Line 914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39" name="Line 915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0" name="Line 916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1" name="Line 917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2" name="Line 918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3" name="Line 919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4" name="Line 920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5" name="Line 921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6" name="Line 922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7" name="Line 923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8" name="Line 924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49" name="Line 925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0" name="Line 926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1" name="Line 927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2" name="Line 928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3" name="Line 929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4" name="Line 930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5" name="Line 931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160</xdr:row>
      <xdr:rowOff>152400</xdr:rowOff>
    </xdr:from>
    <xdr:to>
      <xdr:col>4</xdr:col>
      <xdr:colOff>0</xdr:colOff>
      <xdr:row>160</xdr:row>
      <xdr:rowOff>152400</xdr:rowOff>
    </xdr:to>
    <xdr:sp>
      <xdr:nvSpPr>
        <xdr:cNvPr id="1956" name="Line 932"/>
        <xdr:cNvSpPr>
          <a:spLocks/>
        </xdr:cNvSpPr>
      </xdr:nvSpPr>
      <xdr:spPr>
        <a:xfrm>
          <a:off x="400050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1"/>
  <sheetViews>
    <sheetView workbookViewId="0" topLeftCell="A1">
      <selection activeCell="I88" sqref="I88"/>
    </sheetView>
  </sheetViews>
  <sheetFormatPr defaultColWidth="9.00390625" defaultRowHeight="12.75"/>
  <cols>
    <col min="1" max="1" width="4.875" style="28" bestFit="1" customWidth="1"/>
    <col min="2" max="2" width="6.875" style="28" customWidth="1"/>
    <col min="3" max="3" width="7.125" style="28" customWidth="1"/>
    <col min="4" max="4" width="33.625" style="29" customWidth="1"/>
    <col min="5" max="5" width="14.25390625" style="17" customWidth="1"/>
    <col min="6" max="6" width="13.25390625" style="31" customWidth="1"/>
    <col min="7" max="7" width="12.875" style="108" customWidth="1"/>
    <col min="8" max="16384" width="9.125" style="29" customWidth="1"/>
  </cols>
  <sheetData>
    <row r="1" spans="5:7" ht="12.75">
      <c r="E1" s="103"/>
      <c r="F1" s="29"/>
      <c r="G1" s="18" t="s">
        <v>215</v>
      </c>
    </row>
    <row r="2" spans="5:7" ht="14.25">
      <c r="E2" s="103"/>
      <c r="F2" s="103"/>
      <c r="G2" s="30" t="s">
        <v>114</v>
      </c>
    </row>
    <row r="3" spans="5:7" ht="14.25">
      <c r="E3" s="103"/>
      <c r="F3" s="103"/>
      <c r="G3" s="30" t="s">
        <v>115</v>
      </c>
    </row>
    <row r="4" ht="3.75" customHeight="1">
      <c r="G4" s="104"/>
    </row>
    <row r="5" ht="3" customHeight="1">
      <c r="G5" s="16"/>
    </row>
    <row r="6" spans="1:7" ht="12.75">
      <c r="A6" s="194" t="s">
        <v>212</v>
      </c>
      <c r="B6" s="194"/>
      <c r="C6" s="194"/>
      <c r="D6" s="194"/>
      <c r="E6" s="194"/>
      <c r="F6" s="194"/>
      <c r="G6" s="194"/>
    </row>
    <row r="7" spans="1:7" ht="12.75">
      <c r="A7" s="194" t="s">
        <v>87</v>
      </c>
      <c r="B7" s="194"/>
      <c r="C7" s="194"/>
      <c r="D7" s="194"/>
      <c r="E7" s="194"/>
      <c r="F7" s="194"/>
      <c r="G7" s="194"/>
    </row>
    <row r="8" spans="2:4" ht="4.5" customHeight="1">
      <c r="B8" s="105"/>
      <c r="C8" s="106"/>
      <c r="D8" s="107"/>
    </row>
    <row r="9" spans="1:11" s="33" customFormat="1" ht="66.75" customHeight="1">
      <c r="A9" s="95" t="s">
        <v>119</v>
      </c>
      <c r="B9" s="95" t="s">
        <v>120</v>
      </c>
      <c r="C9" s="95" t="s">
        <v>171</v>
      </c>
      <c r="D9" s="47" t="s">
        <v>121</v>
      </c>
      <c r="E9" s="96" t="s">
        <v>116</v>
      </c>
      <c r="F9" s="109" t="s">
        <v>123</v>
      </c>
      <c r="G9" s="96" t="s">
        <v>88</v>
      </c>
      <c r="K9" s="164"/>
    </row>
    <row r="10" spans="1:7" s="34" customFormat="1" ht="11.25" customHeight="1">
      <c r="A10" s="46">
        <v>1</v>
      </c>
      <c r="B10" s="46">
        <v>2</v>
      </c>
      <c r="C10" s="46">
        <v>3</v>
      </c>
      <c r="D10" s="81">
        <v>4</v>
      </c>
      <c r="E10" s="81">
        <v>5</v>
      </c>
      <c r="F10" s="87">
        <v>6</v>
      </c>
      <c r="G10" s="87">
        <v>7</v>
      </c>
    </row>
    <row r="11" spans="1:7" s="111" customFormat="1" ht="12.75">
      <c r="A11" s="82" t="s">
        <v>172</v>
      </c>
      <c r="B11" s="83"/>
      <c r="C11" s="83"/>
      <c r="D11" s="15" t="s">
        <v>173</v>
      </c>
      <c r="E11" s="110">
        <f>E12</f>
        <v>10000</v>
      </c>
      <c r="F11" s="110">
        <f>F12</f>
        <v>10000</v>
      </c>
      <c r="G11" s="80">
        <f>SUM(G15)</f>
        <v>3510</v>
      </c>
    </row>
    <row r="12" spans="1:7" s="111" customFormat="1" ht="26.25" customHeight="1">
      <c r="A12" s="82"/>
      <c r="B12" s="112" t="s">
        <v>174</v>
      </c>
      <c r="C12" s="83"/>
      <c r="D12" s="15" t="s">
        <v>175</v>
      </c>
      <c r="E12" s="110">
        <f>SUM(E13)</f>
        <v>10000</v>
      </c>
      <c r="F12" s="45">
        <f>SUM(F13:F14)</f>
        <v>10000</v>
      </c>
      <c r="G12" s="113">
        <v>0</v>
      </c>
    </row>
    <row r="13" spans="1:7" s="111" customFormat="1" ht="44.25" customHeight="1">
      <c r="A13" s="86"/>
      <c r="B13" s="112"/>
      <c r="C13" s="84" t="s">
        <v>176</v>
      </c>
      <c r="D13" s="114" t="s">
        <v>177</v>
      </c>
      <c r="E13" s="48">
        <v>10000</v>
      </c>
      <c r="F13" s="89"/>
      <c r="G13" s="90"/>
    </row>
    <row r="14" spans="1:7" s="111" customFormat="1" ht="12.75">
      <c r="A14" s="86"/>
      <c r="B14" s="102"/>
      <c r="C14" s="115">
        <v>4300</v>
      </c>
      <c r="D14" s="116" t="s">
        <v>2</v>
      </c>
      <c r="E14" s="110"/>
      <c r="F14" s="89">
        <v>10000</v>
      </c>
      <c r="G14" s="90"/>
    </row>
    <row r="15" spans="1:7" s="111" customFormat="1" ht="12.75">
      <c r="A15" s="86"/>
      <c r="B15" s="112" t="s">
        <v>89</v>
      </c>
      <c r="C15" s="83"/>
      <c r="D15" s="15" t="s">
        <v>90</v>
      </c>
      <c r="E15" s="110">
        <f>SUM(E16)</f>
        <v>0</v>
      </c>
      <c r="F15" s="45">
        <f>SUM(F16)</f>
        <v>0</v>
      </c>
      <c r="G15" s="45">
        <f>SUM(G16)</f>
        <v>3510</v>
      </c>
    </row>
    <row r="16" spans="1:7" s="111" customFormat="1" ht="35.25" customHeight="1">
      <c r="A16" s="85"/>
      <c r="B16" s="83"/>
      <c r="C16" s="83" t="s">
        <v>3</v>
      </c>
      <c r="D16" s="114" t="s">
        <v>4</v>
      </c>
      <c r="E16" s="48"/>
      <c r="F16" s="89"/>
      <c r="G16" s="89">
        <f>4000-490</f>
        <v>3510</v>
      </c>
    </row>
    <row r="17" spans="1:7" s="111" customFormat="1" ht="12.75">
      <c r="A17" s="85" t="s">
        <v>179</v>
      </c>
      <c r="B17" s="85"/>
      <c r="C17" s="83"/>
      <c r="D17" s="15" t="s">
        <v>180</v>
      </c>
      <c r="E17" s="110">
        <f>SUM(E18)</f>
        <v>19000</v>
      </c>
      <c r="F17" s="45">
        <f>SUM(F18)</f>
        <v>19000</v>
      </c>
      <c r="G17" s="45">
        <f>SUM(G18)</f>
        <v>1147000</v>
      </c>
    </row>
    <row r="18" spans="1:7" s="111" customFormat="1" ht="24" customHeight="1">
      <c r="A18" s="82"/>
      <c r="B18" s="83" t="s">
        <v>181</v>
      </c>
      <c r="C18" s="83"/>
      <c r="D18" s="138" t="s">
        <v>182</v>
      </c>
      <c r="E18" s="110">
        <f>SUM(E19:E32)</f>
        <v>19000</v>
      </c>
      <c r="F18" s="110">
        <f>SUM(F19:F32)</f>
        <v>19000</v>
      </c>
      <c r="G18" s="80">
        <f>SUM(G19:G32)</f>
        <v>1147000</v>
      </c>
    </row>
    <row r="19" spans="1:7" s="111" customFormat="1" ht="45.75" customHeight="1">
      <c r="A19" s="86"/>
      <c r="B19" s="82"/>
      <c r="C19" s="83" t="s">
        <v>176</v>
      </c>
      <c r="D19" s="114" t="s">
        <v>177</v>
      </c>
      <c r="E19" s="117">
        <v>19000</v>
      </c>
      <c r="F19" s="89"/>
      <c r="G19" s="90"/>
    </row>
    <row r="20" spans="1:8" s="111" customFormat="1" ht="12.75" hidden="1">
      <c r="A20" s="86"/>
      <c r="B20" s="86"/>
      <c r="C20" s="83" t="s">
        <v>5</v>
      </c>
      <c r="D20" s="114" t="s">
        <v>6</v>
      </c>
      <c r="E20" s="117"/>
      <c r="F20" s="89">
        <v>0</v>
      </c>
      <c r="G20" s="90"/>
      <c r="H20" s="118"/>
    </row>
    <row r="21" spans="1:7" s="111" customFormat="1" ht="12.75" hidden="1">
      <c r="A21" s="86"/>
      <c r="B21" s="86"/>
      <c r="C21" s="83" t="s">
        <v>7</v>
      </c>
      <c r="D21" s="114" t="s">
        <v>8</v>
      </c>
      <c r="E21" s="117"/>
      <c r="F21" s="89">
        <v>0</v>
      </c>
      <c r="G21" s="90"/>
    </row>
    <row r="22" spans="1:7" s="111" customFormat="1" ht="12.75" hidden="1">
      <c r="A22" s="86"/>
      <c r="B22" s="86"/>
      <c r="C22" s="83" t="s">
        <v>9</v>
      </c>
      <c r="D22" s="114" t="s">
        <v>10</v>
      </c>
      <c r="E22" s="117"/>
      <c r="F22" s="89">
        <v>0</v>
      </c>
      <c r="G22" s="90"/>
    </row>
    <row r="23" spans="1:7" s="111" customFormat="1" ht="12.75" hidden="1">
      <c r="A23" s="86"/>
      <c r="B23" s="86"/>
      <c r="C23" s="83" t="s">
        <v>11</v>
      </c>
      <c r="D23" s="114" t="s">
        <v>12</v>
      </c>
      <c r="E23" s="117"/>
      <c r="F23" s="89">
        <v>0</v>
      </c>
      <c r="G23" s="90"/>
    </row>
    <row r="24" spans="1:7" s="111" customFormat="1" ht="12.75">
      <c r="A24" s="86"/>
      <c r="B24" s="86"/>
      <c r="C24" s="83" t="s">
        <v>13</v>
      </c>
      <c r="D24" s="114" t="s">
        <v>2</v>
      </c>
      <c r="E24" s="117"/>
      <c r="F24" s="89">
        <v>18980</v>
      </c>
      <c r="G24" s="90"/>
    </row>
    <row r="25" spans="1:7" s="111" customFormat="1" ht="22.5">
      <c r="A25" s="86"/>
      <c r="B25" s="86"/>
      <c r="C25" s="83" t="s">
        <v>14</v>
      </c>
      <c r="D25" s="114" t="s">
        <v>15</v>
      </c>
      <c r="E25" s="117"/>
      <c r="F25" s="89">
        <v>0</v>
      </c>
      <c r="G25" s="90"/>
    </row>
    <row r="26" spans="1:7" s="111" customFormat="1" ht="22.5" hidden="1">
      <c r="A26" s="86"/>
      <c r="B26" s="86"/>
      <c r="C26" s="83" t="s">
        <v>16</v>
      </c>
      <c r="D26" s="94" t="s">
        <v>17</v>
      </c>
      <c r="E26" s="117"/>
      <c r="F26" s="89">
        <v>0</v>
      </c>
      <c r="G26" s="90"/>
    </row>
    <row r="27" spans="1:7" s="111" customFormat="1" ht="12.75">
      <c r="A27" s="86"/>
      <c r="B27" s="86"/>
      <c r="C27" s="83" t="s">
        <v>18</v>
      </c>
      <c r="D27" s="114" t="s">
        <v>19</v>
      </c>
      <c r="E27" s="117"/>
      <c r="F27" s="89">
        <v>0</v>
      </c>
      <c r="G27" s="90"/>
    </row>
    <row r="28" spans="1:7" s="111" customFormat="1" ht="12.75" hidden="1">
      <c r="A28" s="86"/>
      <c r="B28" s="86"/>
      <c r="C28" s="83" t="s">
        <v>20</v>
      </c>
      <c r="D28" s="94" t="s">
        <v>21</v>
      </c>
      <c r="E28" s="117"/>
      <c r="F28" s="89">
        <v>0</v>
      </c>
      <c r="G28" s="90"/>
    </row>
    <row r="29" spans="1:7" s="111" customFormat="1" ht="22.5" hidden="1">
      <c r="A29" s="86"/>
      <c r="B29" s="86"/>
      <c r="C29" s="83" t="s">
        <v>22</v>
      </c>
      <c r="D29" s="94" t="s">
        <v>23</v>
      </c>
      <c r="E29" s="117"/>
      <c r="F29" s="89">
        <v>0</v>
      </c>
      <c r="G29" s="90"/>
    </row>
    <row r="30" spans="1:7" s="111" customFormat="1" ht="22.5" hidden="1">
      <c r="A30" s="86"/>
      <c r="B30" s="86"/>
      <c r="C30" s="83" t="s">
        <v>24</v>
      </c>
      <c r="D30" s="94" t="s">
        <v>25</v>
      </c>
      <c r="E30" s="117"/>
      <c r="F30" s="89">
        <v>0</v>
      </c>
      <c r="G30" s="90"/>
    </row>
    <row r="31" spans="1:7" s="111" customFormat="1" ht="22.5">
      <c r="A31" s="86"/>
      <c r="B31" s="86"/>
      <c r="C31" s="83" t="s">
        <v>26</v>
      </c>
      <c r="D31" s="94" t="s">
        <v>27</v>
      </c>
      <c r="E31" s="117"/>
      <c r="F31" s="89">
        <v>20</v>
      </c>
      <c r="G31" s="90"/>
    </row>
    <row r="32" spans="1:7" s="111" customFormat="1" ht="33" customHeight="1">
      <c r="A32" s="86"/>
      <c r="B32" s="85"/>
      <c r="C32" s="83" t="s">
        <v>3</v>
      </c>
      <c r="D32" s="114" t="s">
        <v>4</v>
      </c>
      <c r="E32" s="110"/>
      <c r="F32" s="89"/>
      <c r="G32" s="89">
        <v>1147000</v>
      </c>
    </row>
    <row r="33" spans="1:7" s="111" customFormat="1" ht="12.75">
      <c r="A33" s="82" t="s">
        <v>183</v>
      </c>
      <c r="B33" s="83"/>
      <c r="C33" s="83"/>
      <c r="D33" s="15" t="s">
        <v>184</v>
      </c>
      <c r="E33" s="110">
        <f>SUM(E34,E37,E40)</f>
        <v>332416</v>
      </c>
      <c r="F33" s="80">
        <f>SUM(F34,F37,F40)</f>
        <v>332416</v>
      </c>
      <c r="G33" s="80">
        <f>SUM(G34,G37,G40)</f>
        <v>0</v>
      </c>
    </row>
    <row r="34" spans="1:7" s="111" customFormat="1" ht="12" customHeight="1">
      <c r="A34" s="82"/>
      <c r="B34" s="84" t="s">
        <v>185</v>
      </c>
      <c r="C34" s="83"/>
      <c r="D34" s="15" t="s">
        <v>186</v>
      </c>
      <c r="E34" s="110">
        <f>SUM(E35)</f>
        <v>35000</v>
      </c>
      <c r="F34" s="45">
        <f>SUM(F35:F36)</f>
        <v>35000</v>
      </c>
      <c r="G34" s="45">
        <f>SUM(G35:G36)</f>
        <v>0</v>
      </c>
    </row>
    <row r="35" spans="1:7" s="111" customFormat="1" ht="43.5" customHeight="1">
      <c r="A35" s="86"/>
      <c r="B35" s="112"/>
      <c r="C35" s="83" t="s">
        <v>176</v>
      </c>
      <c r="D35" s="114" t="s">
        <v>177</v>
      </c>
      <c r="E35" s="48">
        <v>35000</v>
      </c>
      <c r="F35" s="89"/>
      <c r="G35" s="90"/>
    </row>
    <row r="36" spans="1:7" s="111" customFormat="1" ht="12.75">
      <c r="A36" s="86"/>
      <c r="B36" s="102"/>
      <c r="C36" s="83" t="s">
        <v>13</v>
      </c>
      <c r="D36" s="114" t="s">
        <v>2</v>
      </c>
      <c r="E36" s="110"/>
      <c r="F36" s="89">
        <v>35000</v>
      </c>
      <c r="G36" s="90"/>
    </row>
    <row r="37" spans="1:7" s="111" customFormat="1" ht="24.75" customHeight="1">
      <c r="A37" s="86"/>
      <c r="B37" s="112" t="s">
        <v>187</v>
      </c>
      <c r="C37" s="83"/>
      <c r="D37" s="15" t="s">
        <v>188</v>
      </c>
      <c r="E37" s="110">
        <f>SUM(E38)</f>
        <v>10000</v>
      </c>
      <c r="F37" s="45">
        <f>SUM(F38:F39)</f>
        <v>10000</v>
      </c>
      <c r="G37" s="45">
        <f>SUM(G38:G39)</f>
        <v>0</v>
      </c>
    </row>
    <row r="38" spans="1:7" s="111" customFormat="1" ht="45" customHeight="1">
      <c r="A38" s="86"/>
      <c r="B38" s="112"/>
      <c r="C38" s="84" t="s">
        <v>176</v>
      </c>
      <c r="D38" s="114" t="s">
        <v>177</v>
      </c>
      <c r="E38" s="117">
        <v>10000</v>
      </c>
      <c r="F38" s="89"/>
      <c r="G38" s="90"/>
    </row>
    <row r="39" spans="1:7" s="111" customFormat="1" ht="12.75">
      <c r="A39" s="86"/>
      <c r="B39" s="102"/>
      <c r="C39" s="102" t="s">
        <v>13</v>
      </c>
      <c r="D39" s="99" t="s">
        <v>2</v>
      </c>
      <c r="E39" s="119"/>
      <c r="F39" s="91">
        <v>10000</v>
      </c>
      <c r="G39" s="98"/>
    </row>
    <row r="40" spans="1:7" s="111" customFormat="1" ht="12.75">
      <c r="A40" s="86"/>
      <c r="B40" s="112" t="s">
        <v>189</v>
      </c>
      <c r="C40" s="83"/>
      <c r="D40" s="15" t="s">
        <v>190</v>
      </c>
      <c r="E40" s="110">
        <f>SUM(E41:E55)</f>
        <v>287416</v>
      </c>
      <c r="F40" s="110">
        <f>SUM(F42:F58)</f>
        <v>287416</v>
      </c>
      <c r="G40" s="80">
        <f>SUM(G41:G55)</f>
        <v>0</v>
      </c>
    </row>
    <row r="41" spans="1:7" s="111" customFormat="1" ht="45" customHeight="1">
      <c r="A41" s="86"/>
      <c r="B41" s="112"/>
      <c r="C41" s="102" t="s">
        <v>176</v>
      </c>
      <c r="D41" s="99" t="s">
        <v>177</v>
      </c>
      <c r="E41" s="119">
        <v>287416</v>
      </c>
      <c r="F41" s="91"/>
      <c r="G41" s="98"/>
    </row>
    <row r="42" spans="1:7" s="111" customFormat="1" ht="12.75">
      <c r="A42" s="86"/>
      <c r="B42" s="101"/>
      <c r="C42" s="84" t="s">
        <v>28</v>
      </c>
      <c r="D42" s="114" t="s">
        <v>93</v>
      </c>
      <c r="E42" s="117"/>
      <c r="F42" s="89">
        <v>55921</v>
      </c>
      <c r="G42" s="90"/>
    </row>
    <row r="43" spans="1:7" s="111" customFormat="1" ht="22.5">
      <c r="A43" s="86"/>
      <c r="B43" s="101"/>
      <c r="C43" s="102" t="s">
        <v>29</v>
      </c>
      <c r="D43" s="99" t="s">
        <v>30</v>
      </c>
      <c r="E43" s="119"/>
      <c r="F43" s="91">
        <v>129553</v>
      </c>
      <c r="G43" s="98"/>
    </row>
    <row r="44" spans="1:7" s="111" customFormat="1" ht="12.75">
      <c r="A44" s="97"/>
      <c r="B44" s="137"/>
      <c r="C44" s="84" t="s">
        <v>31</v>
      </c>
      <c r="D44" s="114" t="s">
        <v>32</v>
      </c>
      <c r="E44" s="117"/>
      <c r="F44" s="89">
        <v>14223</v>
      </c>
      <c r="G44" s="90"/>
    </row>
    <row r="45" spans="1:7" s="111" customFormat="1" ht="12.75">
      <c r="A45" s="86"/>
      <c r="B45" s="101"/>
      <c r="C45" s="84" t="s">
        <v>5</v>
      </c>
      <c r="D45" s="114" t="s">
        <v>6</v>
      </c>
      <c r="E45" s="117"/>
      <c r="F45" s="89">
        <v>32777</v>
      </c>
      <c r="G45" s="90"/>
    </row>
    <row r="46" spans="1:7" s="111" customFormat="1" ht="12.75">
      <c r="A46" s="86"/>
      <c r="B46" s="101"/>
      <c r="C46" s="102" t="s">
        <v>7</v>
      </c>
      <c r="D46" s="99" t="s">
        <v>8</v>
      </c>
      <c r="E46" s="119"/>
      <c r="F46" s="91">
        <v>2448</v>
      </c>
      <c r="G46" s="98"/>
    </row>
    <row r="47" spans="1:7" s="111" customFormat="1" ht="12.75">
      <c r="A47" s="86"/>
      <c r="B47" s="101"/>
      <c r="C47" s="84" t="s">
        <v>9</v>
      </c>
      <c r="D47" s="114" t="s">
        <v>10</v>
      </c>
      <c r="E47" s="117"/>
      <c r="F47" s="89">
        <v>2400</v>
      </c>
      <c r="G47" s="90"/>
    </row>
    <row r="48" spans="1:7" s="111" customFormat="1" ht="13.5" customHeight="1">
      <c r="A48" s="174"/>
      <c r="B48" s="176"/>
      <c r="C48" s="84" t="s">
        <v>33</v>
      </c>
      <c r="D48" s="114" t="s">
        <v>34</v>
      </c>
      <c r="E48" s="117"/>
      <c r="F48" s="89">
        <v>6696</v>
      </c>
      <c r="G48" s="90"/>
    </row>
    <row r="49" spans="1:7" s="111" customFormat="1" ht="13.5" customHeight="1">
      <c r="A49" s="175">
        <v>710</v>
      </c>
      <c r="B49" s="175">
        <v>71015</v>
      </c>
      <c r="C49" s="84" t="s">
        <v>11</v>
      </c>
      <c r="D49" s="123" t="s">
        <v>91</v>
      </c>
      <c r="E49" s="117"/>
      <c r="F49" s="89">
        <v>385</v>
      </c>
      <c r="G49" s="90"/>
    </row>
    <row r="50" spans="1:7" s="111" customFormat="1" ht="12.75">
      <c r="A50" s="196"/>
      <c r="B50" s="196"/>
      <c r="C50" s="84" t="s">
        <v>35</v>
      </c>
      <c r="D50" s="124" t="s">
        <v>36</v>
      </c>
      <c r="E50" s="117"/>
      <c r="F50" s="89">
        <v>204</v>
      </c>
      <c r="G50" s="90"/>
    </row>
    <row r="51" spans="1:7" s="111" customFormat="1" ht="11.25" customHeight="1">
      <c r="A51" s="197"/>
      <c r="B51" s="197"/>
      <c r="C51" s="84" t="s">
        <v>13</v>
      </c>
      <c r="D51" s="114" t="s">
        <v>2</v>
      </c>
      <c r="E51" s="117"/>
      <c r="F51" s="89">
        <v>24115</v>
      </c>
      <c r="G51" s="90"/>
    </row>
    <row r="52" spans="1:7" s="111" customFormat="1" ht="21.75" customHeight="1">
      <c r="A52" s="197"/>
      <c r="B52" s="197"/>
      <c r="C52" s="84" t="s">
        <v>37</v>
      </c>
      <c r="D52" s="114" t="s">
        <v>38</v>
      </c>
      <c r="E52" s="117"/>
      <c r="F52" s="89">
        <v>5360</v>
      </c>
      <c r="G52" s="90"/>
    </row>
    <row r="53" spans="1:7" s="111" customFormat="1" ht="12.75">
      <c r="A53" s="197"/>
      <c r="B53" s="197"/>
      <c r="C53" s="84" t="s">
        <v>18</v>
      </c>
      <c r="D53" s="114" t="s">
        <v>41</v>
      </c>
      <c r="E53" s="117"/>
      <c r="F53" s="89">
        <v>1880</v>
      </c>
      <c r="G53" s="90"/>
    </row>
    <row r="54" spans="1:7" s="111" customFormat="1" ht="12.75" customHeight="1" hidden="1">
      <c r="A54" s="197"/>
      <c r="B54" s="197"/>
      <c r="C54" s="102" t="s">
        <v>18</v>
      </c>
      <c r="D54" s="99" t="s">
        <v>41</v>
      </c>
      <c r="E54" s="119"/>
      <c r="F54" s="91">
        <v>0</v>
      </c>
      <c r="G54" s="98"/>
    </row>
    <row r="55" spans="1:7" s="111" customFormat="1" ht="21.75" customHeight="1">
      <c r="A55" s="197"/>
      <c r="B55" s="197"/>
      <c r="C55" s="84" t="s">
        <v>42</v>
      </c>
      <c r="D55" s="114" t="s">
        <v>43</v>
      </c>
      <c r="E55" s="117"/>
      <c r="F55" s="89">
        <v>4667</v>
      </c>
      <c r="G55" s="90"/>
    </row>
    <row r="56" spans="1:7" s="111" customFormat="1" ht="21.75" customHeight="1">
      <c r="A56" s="197"/>
      <c r="B56" s="197"/>
      <c r="C56" s="84" t="s">
        <v>24</v>
      </c>
      <c r="D56" s="94" t="s">
        <v>25</v>
      </c>
      <c r="E56" s="117"/>
      <c r="F56" s="89">
        <v>195</v>
      </c>
      <c r="G56" s="90"/>
    </row>
    <row r="57" spans="1:7" s="111" customFormat="1" ht="22.5">
      <c r="A57" s="197"/>
      <c r="B57" s="197"/>
      <c r="C57" s="84" t="s">
        <v>44</v>
      </c>
      <c r="D57" s="114" t="s">
        <v>45</v>
      </c>
      <c r="E57" s="117"/>
      <c r="F57" s="89">
        <v>830</v>
      </c>
      <c r="G57" s="90"/>
    </row>
    <row r="58" spans="1:7" s="111" customFormat="1" ht="22.5">
      <c r="A58" s="198"/>
      <c r="B58" s="198"/>
      <c r="C58" s="84" t="s">
        <v>26</v>
      </c>
      <c r="D58" s="114" t="s">
        <v>27</v>
      </c>
      <c r="E58" s="117"/>
      <c r="F58" s="89">
        <v>5762</v>
      </c>
      <c r="G58" s="90"/>
    </row>
    <row r="59" spans="1:7" s="111" customFormat="1" ht="12.75">
      <c r="A59" s="86" t="s">
        <v>192</v>
      </c>
      <c r="B59" s="85"/>
      <c r="C59" s="83"/>
      <c r="D59" s="15" t="s">
        <v>193</v>
      </c>
      <c r="E59" s="110">
        <f>SUM(E60,E71)</f>
        <v>285116.35</v>
      </c>
      <c r="F59" s="80">
        <f>SUM(F60,F71)</f>
        <v>285116.35</v>
      </c>
      <c r="G59" s="80">
        <f>SUM(G60,G71)</f>
        <v>0</v>
      </c>
    </row>
    <row r="60" spans="1:7" s="111" customFormat="1" ht="12.75">
      <c r="A60" s="82"/>
      <c r="B60" s="84" t="s">
        <v>194</v>
      </c>
      <c r="C60" s="83"/>
      <c r="D60" s="15" t="s">
        <v>195</v>
      </c>
      <c r="E60" s="110">
        <f>SUM(E61)</f>
        <v>256436</v>
      </c>
      <c r="F60" s="45">
        <f>SUM(F62:F66)</f>
        <v>256436</v>
      </c>
      <c r="G60" s="45">
        <f>SUM(G62:G64)</f>
        <v>0</v>
      </c>
    </row>
    <row r="61" spans="1:7" s="111" customFormat="1" ht="45.75" customHeight="1">
      <c r="A61" s="86"/>
      <c r="B61" s="112"/>
      <c r="C61" s="83" t="s">
        <v>176</v>
      </c>
      <c r="D61" s="114" t="s">
        <v>177</v>
      </c>
      <c r="E61" s="48">
        <f>213436+43000</f>
        <v>256436</v>
      </c>
      <c r="F61" s="89"/>
      <c r="G61" s="90"/>
    </row>
    <row r="62" spans="1:7" s="111" customFormat="1" ht="12.75">
      <c r="A62" s="86"/>
      <c r="B62" s="101"/>
      <c r="C62" s="83" t="s">
        <v>28</v>
      </c>
      <c r="D62" s="114" t="s">
        <v>93</v>
      </c>
      <c r="E62" s="110"/>
      <c r="F62" s="89">
        <f>213436+23290</f>
        <v>236726</v>
      </c>
      <c r="G62" s="90"/>
    </row>
    <row r="63" spans="1:7" s="111" customFormat="1" ht="12.75" hidden="1">
      <c r="A63" s="86"/>
      <c r="B63" s="101"/>
      <c r="C63" s="83" t="s">
        <v>31</v>
      </c>
      <c r="D63" s="114" t="s">
        <v>32</v>
      </c>
      <c r="E63" s="110"/>
      <c r="F63" s="89"/>
      <c r="G63" s="90"/>
    </row>
    <row r="64" spans="1:7" s="111" customFormat="1" ht="12.75">
      <c r="A64" s="86"/>
      <c r="B64" s="101"/>
      <c r="C64" s="83" t="s">
        <v>5</v>
      </c>
      <c r="D64" s="114" t="s">
        <v>6</v>
      </c>
      <c r="E64" s="110"/>
      <c r="F64" s="89">
        <v>5552</v>
      </c>
      <c r="G64" s="90"/>
    </row>
    <row r="65" spans="1:7" s="111" customFormat="1" ht="12.75">
      <c r="A65" s="86"/>
      <c r="B65" s="101"/>
      <c r="C65" s="83" t="s">
        <v>7</v>
      </c>
      <c r="D65" s="99" t="s">
        <v>8</v>
      </c>
      <c r="E65" s="110"/>
      <c r="F65" s="89">
        <v>898</v>
      </c>
      <c r="G65" s="90"/>
    </row>
    <row r="66" spans="1:7" s="111" customFormat="1" ht="12.75">
      <c r="A66" s="86"/>
      <c r="B66" s="101"/>
      <c r="C66" s="83" t="s">
        <v>9</v>
      </c>
      <c r="D66" s="114" t="s">
        <v>10</v>
      </c>
      <c r="E66" s="110"/>
      <c r="F66" s="89">
        <v>13260</v>
      </c>
      <c r="G66" s="90"/>
    </row>
    <row r="67" spans="1:7" s="111" customFormat="1" ht="12.75" hidden="1">
      <c r="A67" s="86"/>
      <c r="B67" s="101"/>
      <c r="C67" s="84" t="s">
        <v>11</v>
      </c>
      <c r="D67" s="123" t="s">
        <v>91</v>
      </c>
      <c r="E67" s="110"/>
      <c r="F67" s="89"/>
      <c r="G67" s="90"/>
    </row>
    <row r="68" spans="1:7" s="111" customFormat="1" ht="12.75" hidden="1">
      <c r="A68" s="86"/>
      <c r="B68" s="101"/>
      <c r="C68" s="84" t="s">
        <v>13</v>
      </c>
      <c r="D68" s="114" t="s">
        <v>2</v>
      </c>
      <c r="E68" s="110"/>
      <c r="F68" s="89"/>
      <c r="G68" s="90"/>
    </row>
    <row r="69" spans="1:7" s="111" customFormat="1" ht="22.5" hidden="1">
      <c r="A69" s="86"/>
      <c r="B69" s="101"/>
      <c r="C69" s="83" t="s">
        <v>44</v>
      </c>
      <c r="D69" s="114" t="s">
        <v>45</v>
      </c>
      <c r="E69" s="110"/>
      <c r="F69" s="89">
        <v>0</v>
      </c>
      <c r="G69" s="90"/>
    </row>
    <row r="70" spans="1:7" s="111" customFormat="1" ht="22.5" hidden="1">
      <c r="A70" s="86"/>
      <c r="B70" s="101"/>
      <c r="C70" s="83" t="s">
        <v>26</v>
      </c>
      <c r="D70" s="114" t="s">
        <v>27</v>
      </c>
      <c r="E70" s="110"/>
      <c r="F70" s="89">
        <v>0</v>
      </c>
      <c r="G70" s="90"/>
    </row>
    <row r="71" spans="1:7" s="111" customFormat="1" ht="12.75">
      <c r="A71" s="86"/>
      <c r="B71" s="112" t="s">
        <v>196</v>
      </c>
      <c r="C71" s="83"/>
      <c r="D71" s="15" t="s">
        <v>197</v>
      </c>
      <c r="E71" s="110">
        <f>SUM(E72)</f>
        <v>28680.35</v>
      </c>
      <c r="F71" s="45">
        <f>SUM(F73:F83)</f>
        <v>28680.350000000002</v>
      </c>
      <c r="G71" s="45">
        <f>SUM(G72:G77)</f>
        <v>0</v>
      </c>
    </row>
    <row r="72" spans="1:7" s="111" customFormat="1" ht="42" customHeight="1">
      <c r="A72" s="122"/>
      <c r="B72" s="82"/>
      <c r="C72" s="84" t="s">
        <v>176</v>
      </c>
      <c r="D72" s="114" t="s">
        <v>177</v>
      </c>
      <c r="E72" s="117">
        <v>28680.35</v>
      </c>
      <c r="F72" s="89"/>
      <c r="G72" s="90"/>
    </row>
    <row r="73" spans="1:7" s="111" customFormat="1" ht="12.75">
      <c r="A73" s="122"/>
      <c r="B73" s="86"/>
      <c r="C73" s="84" t="s">
        <v>5</v>
      </c>
      <c r="D73" s="114" t="s">
        <v>6</v>
      </c>
      <c r="E73" s="117"/>
      <c r="F73" s="89">
        <v>1540.24</v>
      </c>
      <c r="G73" s="90"/>
    </row>
    <row r="74" spans="1:7" s="111" customFormat="1" ht="12.75">
      <c r="A74" s="122"/>
      <c r="B74" s="86"/>
      <c r="C74" s="84" t="s">
        <v>7</v>
      </c>
      <c r="D74" s="114" t="s">
        <v>8</v>
      </c>
      <c r="E74" s="117"/>
      <c r="F74" s="89">
        <v>248.44</v>
      </c>
      <c r="G74" s="90"/>
    </row>
    <row r="75" spans="1:7" s="111" customFormat="1" ht="12.75">
      <c r="A75" s="122"/>
      <c r="B75" s="86"/>
      <c r="C75" s="84" t="s">
        <v>9</v>
      </c>
      <c r="D75" s="94" t="s">
        <v>10</v>
      </c>
      <c r="E75" s="117"/>
      <c r="F75" s="89">
        <v>13220</v>
      </c>
      <c r="G75" s="90"/>
    </row>
    <row r="76" spans="1:7" s="111" customFormat="1" ht="12.75">
      <c r="A76" s="122"/>
      <c r="B76" s="86"/>
      <c r="C76" s="84" t="s">
        <v>33</v>
      </c>
      <c r="D76" s="114" t="s">
        <v>34</v>
      </c>
      <c r="E76" s="117"/>
      <c r="F76" s="89">
        <v>2574.94</v>
      </c>
      <c r="G76" s="90"/>
    </row>
    <row r="77" spans="1:7" s="111" customFormat="1" ht="12.75">
      <c r="A77" s="122"/>
      <c r="B77" s="86"/>
      <c r="C77" s="102" t="s">
        <v>13</v>
      </c>
      <c r="D77" s="114" t="s">
        <v>2</v>
      </c>
      <c r="E77" s="117"/>
      <c r="F77" s="89">
        <v>6878.43</v>
      </c>
      <c r="G77" s="90"/>
    </row>
    <row r="78" spans="1:7" s="111" customFormat="1" ht="22.5">
      <c r="A78" s="122"/>
      <c r="B78" s="86"/>
      <c r="C78" s="84" t="s">
        <v>37</v>
      </c>
      <c r="D78" s="125" t="s">
        <v>38</v>
      </c>
      <c r="E78" s="117"/>
      <c r="F78" s="89">
        <v>26.97</v>
      </c>
      <c r="G78" s="90"/>
    </row>
    <row r="79" spans="1:7" s="111" customFormat="1" ht="21" customHeight="1">
      <c r="A79" s="122"/>
      <c r="B79" s="86"/>
      <c r="C79" s="84" t="s">
        <v>16</v>
      </c>
      <c r="D79" s="126" t="s">
        <v>17</v>
      </c>
      <c r="E79" s="117"/>
      <c r="F79" s="89">
        <v>4111.36</v>
      </c>
      <c r="G79" s="90"/>
    </row>
    <row r="80" spans="1:7" s="111" customFormat="1" ht="12.75">
      <c r="A80" s="122"/>
      <c r="B80" s="86"/>
      <c r="C80" s="84" t="s">
        <v>39</v>
      </c>
      <c r="D80" s="126" t="s">
        <v>40</v>
      </c>
      <c r="E80" s="117"/>
      <c r="F80" s="89">
        <v>0</v>
      </c>
      <c r="G80" s="90"/>
    </row>
    <row r="81" spans="1:7" s="111" customFormat="1" ht="22.5" hidden="1">
      <c r="A81" s="122"/>
      <c r="B81" s="86"/>
      <c r="C81" s="84" t="s">
        <v>24</v>
      </c>
      <c r="D81" s="94" t="s">
        <v>25</v>
      </c>
      <c r="E81" s="117"/>
      <c r="F81" s="89">
        <v>0</v>
      </c>
      <c r="G81" s="90"/>
    </row>
    <row r="82" spans="1:7" s="111" customFormat="1" ht="21.75" customHeight="1">
      <c r="A82" s="122"/>
      <c r="B82" s="86"/>
      <c r="C82" s="84" t="s">
        <v>44</v>
      </c>
      <c r="D82" s="114" t="s">
        <v>45</v>
      </c>
      <c r="E82" s="117"/>
      <c r="F82" s="89">
        <v>79.97</v>
      </c>
      <c r="G82" s="90"/>
    </row>
    <row r="83" spans="1:7" s="111" customFormat="1" ht="22.5" hidden="1">
      <c r="A83" s="122"/>
      <c r="B83" s="86"/>
      <c r="C83" s="84" t="s">
        <v>26</v>
      </c>
      <c r="D83" s="114" t="s">
        <v>27</v>
      </c>
      <c r="E83" s="117"/>
      <c r="F83" s="89">
        <v>0</v>
      </c>
      <c r="G83" s="90"/>
    </row>
    <row r="84" spans="1:7" s="111" customFormat="1" ht="23.25" customHeight="1">
      <c r="A84" s="82" t="s">
        <v>198</v>
      </c>
      <c r="B84" s="83"/>
      <c r="C84" s="83"/>
      <c r="D84" s="138" t="s">
        <v>199</v>
      </c>
      <c r="E84" s="110">
        <f>SUM(E85,E122)</f>
        <v>3560762</v>
      </c>
      <c r="F84" s="110">
        <f>SUM(F85,F122)</f>
        <v>3560762</v>
      </c>
      <c r="G84" s="80">
        <f>G85</f>
        <v>4000</v>
      </c>
    </row>
    <row r="85" spans="1:7" s="111" customFormat="1" ht="23.25" customHeight="1">
      <c r="A85" s="82"/>
      <c r="B85" s="112" t="s">
        <v>200</v>
      </c>
      <c r="C85" s="84"/>
      <c r="D85" s="138" t="s">
        <v>201</v>
      </c>
      <c r="E85" s="110">
        <f>SUM(E86:E88)</f>
        <v>3560762</v>
      </c>
      <c r="F85" s="80">
        <f>SUM(F89:F121)</f>
        <v>3560762</v>
      </c>
      <c r="G85" s="45">
        <f>SUM(G86:G121)</f>
        <v>4000</v>
      </c>
    </row>
    <row r="86" spans="1:7" s="111" customFormat="1" ht="48" customHeight="1">
      <c r="A86" s="86"/>
      <c r="B86" s="112"/>
      <c r="C86" s="84" t="s">
        <v>176</v>
      </c>
      <c r="D86" s="114" t="s">
        <v>177</v>
      </c>
      <c r="E86" s="89">
        <v>3160762</v>
      </c>
      <c r="F86" s="89"/>
      <c r="G86" s="127"/>
    </row>
    <row r="87" spans="1:7" s="111" customFormat="1" ht="33" customHeight="1">
      <c r="A87" s="86"/>
      <c r="B87" s="101"/>
      <c r="C87" s="102" t="s">
        <v>3</v>
      </c>
      <c r="D87" s="99" t="s">
        <v>85</v>
      </c>
      <c r="E87" s="91"/>
      <c r="F87" s="91"/>
      <c r="G87" s="91">
        <v>4000</v>
      </c>
    </row>
    <row r="88" spans="1:7" s="111" customFormat="1" ht="44.25" customHeight="1">
      <c r="A88" s="86"/>
      <c r="B88" s="101"/>
      <c r="C88" s="102" t="s">
        <v>191</v>
      </c>
      <c r="D88" s="99" t="s">
        <v>1</v>
      </c>
      <c r="E88" s="91">
        <v>400000</v>
      </c>
      <c r="F88" s="91"/>
      <c r="G88" s="128"/>
    </row>
    <row r="89" spans="1:7" s="111" customFormat="1" ht="12.75">
      <c r="A89" s="86"/>
      <c r="B89" s="101"/>
      <c r="C89" s="102" t="s">
        <v>46</v>
      </c>
      <c r="D89" s="129" t="s">
        <v>47</v>
      </c>
      <c r="E89" s="91"/>
      <c r="F89" s="91">
        <v>2000</v>
      </c>
      <c r="G89" s="128"/>
    </row>
    <row r="90" spans="1:7" s="111" customFormat="1" ht="21.75" customHeight="1">
      <c r="A90" s="86"/>
      <c r="B90" s="101"/>
      <c r="C90" s="84" t="s">
        <v>48</v>
      </c>
      <c r="D90" s="114" t="s">
        <v>49</v>
      </c>
      <c r="E90" s="117"/>
      <c r="F90" s="89">
        <v>167739</v>
      </c>
      <c r="G90" s="127"/>
    </row>
    <row r="91" spans="1:7" s="111" customFormat="1" ht="12.75">
      <c r="A91" s="86"/>
      <c r="B91" s="101"/>
      <c r="C91" s="84" t="s">
        <v>28</v>
      </c>
      <c r="D91" s="114" t="s">
        <v>93</v>
      </c>
      <c r="E91" s="117"/>
      <c r="F91" s="89">
        <v>21300</v>
      </c>
      <c r="G91" s="127"/>
    </row>
    <row r="92" spans="1:7" s="111" customFormat="1" ht="22.5">
      <c r="A92" s="86"/>
      <c r="B92" s="101"/>
      <c r="C92" s="84" t="s">
        <v>29</v>
      </c>
      <c r="D92" s="94" t="s">
        <v>30</v>
      </c>
      <c r="E92" s="117"/>
      <c r="F92" s="89">
        <v>15563</v>
      </c>
      <c r="G92" s="127"/>
    </row>
    <row r="93" spans="1:7" s="111" customFormat="1" ht="12.75">
      <c r="A93" s="86"/>
      <c r="B93" s="101"/>
      <c r="C93" s="102" t="s">
        <v>31</v>
      </c>
      <c r="D93" s="99" t="s">
        <v>32</v>
      </c>
      <c r="E93" s="119"/>
      <c r="F93" s="91">
        <v>3240</v>
      </c>
      <c r="G93" s="128"/>
    </row>
    <row r="94" spans="1:7" s="111" customFormat="1" ht="21.75" customHeight="1">
      <c r="A94" s="86"/>
      <c r="B94" s="101"/>
      <c r="C94" s="84" t="s">
        <v>50</v>
      </c>
      <c r="D94" s="114" t="s">
        <v>51</v>
      </c>
      <c r="E94" s="117"/>
      <c r="F94" s="89">
        <v>2158000</v>
      </c>
      <c r="G94" s="127"/>
    </row>
    <row r="95" spans="1:7" s="111" customFormat="1" ht="23.25" customHeight="1">
      <c r="A95" s="86"/>
      <c r="B95" s="101"/>
      <c r="C95" s="102" t="s">
        <v>52</v>
      </c>
      <c r="D95" s="99" t="s">
        <v>53</v>
      </c>
      <c r="E95" s="119"/>
      <c r="F95" s="91">
        <v>160000</v>
      </c>
      <c r="G95" s="128"/>
    </row>
    <row r="96" spans="1:7" s="111" customFormat="1" ht="21.75" customHeight="1">
      <c r="A96" s="85"/>
      <c r="B96" s="102"/>
      <c r="C96" s="84" t="s">
        <v>54</v>
      </c>
      <c r="D96" s="114" t="s">
        <v>55</v>
      </c>
      <c r="E96" s="117"/>
      <c r="F96" s="89">
        <v>168067</v>
      </c>
      <c r="G96" s="127"/>
    </row>
    <row r="97" spans="1:7" s="111" customFormat="1" ht="32.25" customHeight="1">
      <c r="A97" s="83" t="s">
        <v>198</v>
      </c>
      <c r="B97" s="84" t="s">
        <v>200</v>
      </c>
      <c r="C97" s="84" t="s">
        <v>56</v>
      </c>
      <c r="D97" s="94" t="s">
        <v>57</v>
      </c>
      <c r="E97" s="117"/>
      <c r="F97" s="89">
        <v>0</v>
      </c>
      <c r="G97" s="127"/>
    </row>
    <row r="98" spans="1:7" s="111" customFormat="1" ht="11.25" customHeight="1">
      <c r="A98" s="190"/>
      <c r="B98" s="190"/>
      <c r="C98" s="84" t="s">
        <v>5</v>
      </c>
      <c r="D98" s="114" t="s">
        <v>6</v>
      </c>
      <c r="E98" s="117"/>
      <c r="F98" s="89">
        <v>9085</v>
      </c>
      <c r="G98" s="127"/>
    </row>
    <row r="99" spans="1:7" s="111" customFormat="1" ht="11.25" customHeight="1">
      <c r="A99" s="191"/>
      <c r="B99" s="191"/>
      <c r="C99" s="84" t="s">
        <v>7</v>
      </c>
      <c r="D99" s="114" t="s">
        <v>8</v>
      </c>
      <c r="E99" s="117"/>
      <c r="F99" s="89">
        <v>1014</v>
      </c>
      <c r="G99" s="127"/>
    </row>
    <row r="100" spans="1:7" s="111" customFormat="1" ht="10.5" customHeight="1">
      <c r="A100" s="191"/>
      <c r="B100" s="191"/>
      <c r="C100" s="84" t="s">
        <v>9</v>
      </c>
      <c r="D100" s="94" t="s">
        <v>10</v>
      </c>
      <c r="E100" s="117"/>
      <c r="F100" s="89">
        <v>1500</v>
      </c>
      <c r="G100" s="127"/>
    </row>
    <row r="101" spans="1:7" s="111" customFormat="1" ht="22.5">
      <c r="A101" s="191"/>
      <c r="B101" s="191"/>
      <c r="C101" s="84" t="s">
        <v>58</v>
      </c>
      <c r="D101" s="114" t="s">
        <v>59</v>
      </c>
      <c r="E101" s="117"/>
      <c r="F101" s="89">
        <v>83355</v>
      </c>
      <c r="G101" s="127"/>
    </row>
    <row r="102" spans="1:7" s="111" customFormat="1" ht="12.75">
      <c r="A102" s="191"/>
      <c r="B102" s="191"/>
      <c r="C102" s="102" t="s">
        <v>33</v>
      </c>
      <c r="D102" s="99" t="s">
        <v>34</v>
      </c>
      <c r="E102" s="119"/>
      <c r="F102" s="91">
        <v>129398</v>
      </c>
      <c r="G102" s="128"/>
    </row>
    <row r="103" spans="1:7" s="111" customFormat="1" ht="12.75">
      <c r="A103" s="191"/>
      <c r="B103" s="191"/>
      <c r="C103" s="84" t="s">
        <v>60</v>
      </c>
      <c r="D103" s="114" t="s">
        <v>61</v>
      </c>
      <c r="E103" s="117"/>
      <c r="F103" s="89">
        <v>1000</v>
      </c>
      <c r="G103" s="127"/>
    </row>
    <row r="104" spans="1:7" s="111" customFormat="1" ht="12.75" customHeight="1" hidden="1">
      <c r="A104" s="191"/>
      <c r="B104" s="191"/>
      <c r="C104" s="101" t="s">
        <v>62</v>
      </c>
      <c r="D104" s="139" t="s">
        <v>63</v>
      </c>
      <c r="E104" s="140"/>
      <c r="F104" s="141">
        <v>0</v>
      </c>
      <c r="G104" s="142"/>
    </row>
    <row r="105" spans="1:7" s="111" customFormat="1" ht="15" customHeight="1">
      <c r="A105" s="191"/>
      <c r="B105" s="191"/>
      <c r="C105" s="84" t="s">
        <v>64</v>
      </c>
      <c r="D105" s="114" t="s">
        <v>65</v>
      </c>
      <c r="E105" s="117"/>
      <c r="F105" s="89">
        <v>75715</v>
      </c>
      <c r="G105" s="127"/>
    </row>
    <row r="106" spans="1:7" s="111" customFormat="1" ht="14.25" customHeight="1">
      <c r="A106" s="191"/>
      <c r="B106" s="191"/>
      <c r="C106" s="102" t="s">
        <v>11</v>
      </c>
      <c r="D106" s="99" t="s">
        <v>91</v>
      </c>
      <c r="E106" s="119"/>
      <c r="F106" s="91">
        <v>57150</v>
      </c>
      <c r="G106" s="128"/>
    </row>
    <row r="107" spans="1:7" s="111" customFormat="1" ht="14.25" customHeight="1">
      <c r="A107" s="191"/>
      <c r="B107" s="191"/>
      <c r="C107" s="84" t="s">
        <v>35</v>
      </c>
      <c r="D107" s="114" t="s">
        <v>36</v>
      </c>
      <c r="E107" s="117"/>
      <c r="F107" s="89">
        <v>23121</v>
      </c>
      <c r="G107" s="127"/>
    </row>
    <row r="108" spans="1:7" s="111" customFormat="1" ht="15" customHeight="1">
      <c r="A108" s="191"/>
      <c r="B108" s="191"/>
      <c r="C108" s="84" t="s">
        <v>13</v>
      </c>
      <c r="D108" s="114" t="s">
        <v>2</v>
      </c>
      <c r="E108" s="117"/>
      <c r="F108" s="89">
        <v>48208</v>
      </c>
      <c r="G108" s="127"/>
    </row>
    <row r="109" spans="1:7" s="111" customFormat="1" ht="12.75">
      <c r="A109" s="191"/>
      <c r="B109" s="191"/>
      <c r="C109" s="84" t="s">
        <v>66</v>
      </c>
      <c r="D109" s="126" t="s">
        <v>67</v>
      </c>
      <c r="E109" s="117"/>
      <c r="F109" s="89">
        <v>3309</v>
      </c>
      <c r="G109" s="127"/>
    </row>
    <row r="110" spans="1:7" s="111" customFormat="1" ht="22.5">
      <c r="A110" s="191"/>
      <c r="B110" s="191"/>
      <c r="C110" s="84" t="s">
        <v>68</v>
      </c>
      <c r="D110" s="126" t="s">
        <v>69</v>
      </c>
      <c r="E110" s="117"/>
      <c r="F110" s="89">
        <v>8012</v>
      </c>
      <c r="G110" s="127"/>
    </row>
    <row r="111" spans="1:7" s="111" customFormat="1" ht="22.5">
      <c r="A111" s="191"/>
      <c r="B111" s="191"/>
      <c r="C111" s="84" t="s">
        <v>37</v>
      </c>
      <c r="D111" s="126" t="s">
        <v>38</v>
      </c>
      <c r="E111" s="117"/>
      <c r="F111" s="89">
        <v>5000</v>
      </c>
      <c r="G111" s="127"/>
    </row>
    <row r="112" spans="1:7" s="111" customFormat="1" ht="22.5" customHeight="1" hidden="1">
      <c r="A112" s="191"/>
      <c r="B112" s="191"/>
      <c r="C112" s="84" t="s">
        <v>14</v>
      </c>
      <c r="D112" s="126" t="s">
        <v>15</v>
      </c>
      <c r="E112" s="117"/>
      <c r="F112" s="89">
        <v>0</v>
      </c>
      <c r="G112" s="127"/>
    </row>
    <row r="113" spans="1:7" s="111" customFormat="1" ht="12.75">
      <c r="A113" s="191"/>
      <c r="B113" s="191"/>
      <c r="C113" s="84" t="s">
        <v>39</v>
      </c>
      <c r="D113" s="114" t="s">
        <v>40</v>
      </c>
      <c r="E113" s="117"/>
      <c r="F113" s="89">
        <v>4455</v>
      </c>
      <c r="G113" s="127"/>
    </row>
    <row r="114" spans="1:7" s="111" customFormat="1" ht="12.75">
      <c r="A114" s="191"/>
      <c r="B114" s="191"/>
      <c r="C114" s="84" t="s">
        <v>18</v>
      </c>
      <c r="D114" s="114" t="s">
        <v>19</v>
      </c>
      <c r="E114" s="117"/>
      <c r="F114" s="89">
        <v>60</v>
      </c>
      <c r="G114" s="127"/>
    </row>
    <row r="115" spans="1:7" s="111" customFormat="1" ht="22.5">
      <c r="A115" s="191"/>
      <c r="B115" s="191"/>
      <c r="C115" s="84" t="s">
        <v>42</v>
      </c>
      <c r="D115" s="114" t="s">
        <v>43</v>
      </c>
      <c r="E115" s="117"/>
      <c r="F115" s="89">
        <v>2000</v>
      </c>
      <c r="G115" s="127"/>
    </row>
    <row r="116" spans="1:7" s="111" customFormat="1" ht="22.5">
      <c r="A116" s="191"/>
      <c r="B116" s="191"/>
      <c r="C116" s="84" t="s">
        <v>70</v>
      </c>
      <c r="D116" s="114" t="s">
        <v>71</v>
      </c>
      <c r="E116" s="117"/>
      <c r="F116" s="89">
        <v>9042</v>
      </c>
      <c r="G116" s="127"/>
    </row>
    <row r="117" spans="1:7" s="111" customFormat="1" ht="12.75">
      <c r="A117" s="191"/>
      <c r="B117" s="191"/>
      <c r="C117" s="84" t="s">
        <v>72</v>
      </c>
      <c r="D117" s="114" t="s">
        <v>73</v>
      </c>
      <c r="E117" s="117"/>
      <c r="F117" s="89">
        <v>658</v>
      </c>
      <c r="G117" s="127"/>
    </row>
    <row r="118" spans="1:7" s="111" customFormat="1" ht="22.5">
      <c r="A118" s="191"/>
      <c r="B118" s="191"/>
      <c r="C118" s="102" t="s">
        <v>44</v>
      </c>
      <c r="D118" s="126" t="s">
        <v>45</v>
      </c>
      <c r="E118" s="117"/>
      <c r="F118" s="89">
        <v>2000</v>
      </c>
      <c r="G118" s="127"/>
    </row>
    <row r="119" spans="1:7" s="111" customFormat="1" ht="22.5">
      <c r="A119" s="191"/>
      <c r="B119" s="191"/>
      <c r="C119" s="84" t="s">
        <v>26</v>
      </c>
      <c r="D119" s="94" t="s">
        <v>27</v>
      </c>
      <c r="E119" s="117"/>
      <c r="F119" s="89">
        <v>771</v>
      </c>
      <c r="G119" s="127"/>
    </row>
    <row r="120" spans="1:7" s="111" customFormat="1" ht="22.5" customHeight="1" hidden="1">
      <c r="A120" s="191"/>
      <c r="B120" s="191"/>
      <c r="C120" s="84" t="s">
        <v>74</v>
      </c>
      <c r="D120" s="94" t="s">
        <v>92</v>
      </c>
      <c r="E120" s="117"/>
      <c r="F120" s="89">
        <v>0</v>
      </c>
      <c r="G120" s="127"/>
    </row>
    <row r="121" spans="1:7" s="111" customFormat="1" ht="22.5">
      <c r="A121" s="191"/>
      <c r="B121" s="191"/>
      <c r="C121" s="84" t="s">
        <v>75</v>
      </c>
      <c r="D121" s="94" t="s">
        <v>76</v>
      </c>
      <c r="E121" s="117"/>
      <c r="F121" s="89">
        <v>400000</v>
      </c>
      <c r="G121" s="127"/>
    </row>
    <row r="122" spans="1:7" s="111" customFormat="1" ht="12.75" hidden="1">
      <c r="A122" s="86" t="s">
        <v>198</v>
      </c>
      <c r="B122" s="101" t="s">
        <v>202</v>
      </c>
      <c r="C122" s="83"/>
      <c r="D122" s="130" t="s">
        <v>203</v>
      </c>
      <c r="E122" s="110">
        <f>SUM(E123:E123)</f>
        <v>0</v>
      </c>
      <c r="F122" s="45">
        <f>SUM(F124:F127)</f>
        <v>0</v>
      </c>
      <c r="G122" s="45">
        <f>SUM(G124:G124)</f>
        <v>0</v>
      </c>
    </row>
    <row r="123" spans="1:7" s="111" customFormat="1" ht="45" customHeight="1" hidden="1">
      <c r="A123" s="121"/>
      <c r="B123" s="82"/>
      <c r="C123" s="102" t="s">
        <v>176</v>
      </c>
      <c r="D123" s="99" t="s">
        <v>177</v>
      </c>
      <c r="E123" s="119">
        <v>0</v>
      </c>
      <c r="F123" s="91"/>
      <c r="G123" s="98"/>
    </row>
    <row r="124" spans="1:7" s="111" customFormat="1" ht="12.75" hidden="1">
      <c r="A124" s="122"/>
      <c r="B124" s="86"/>
      <c r="C124" s="84" t="s">
        <v>33</v>
      </c>
      <c r="D124" s="114" t="s">
        <v>34</v>
      </c>
      <c r="E124" s="117"/>
      <c r="F124" s="89">
        <v>0</v>
      </c>
      <c r="G124" s="90"/>
    </row>
    <row r="125" spans="1:7" s="111" customFormat="1" ht="12.75" hidden="1">
      <c r="A125" s="122"/>
      <c r="B125" s="86"/>
      <c r="C125" s="84" t="s">
        <v>13</v>
      </c>
      <c r="D125" s="114" t="s">
        <v>2</v>
      </c>
      <c r="E125" s="117"/>
      <c r="F125" s="89">
        <v>0</v>
      </c>
      <c r="G125" s="90"/>
    </row>
    <row r="126" spans="1:7" s="111" customFormat="1" ht="22.5" hidden="1">
      <c r="A126" s="122"/>
      <c r="B126" s="86"/>
      <c r="C126" s="84" t="s">
        <v>44</v>
      </c>
      <c r="D126" s="126" t="s">
        <v>45</v>
      </c>
      <c r="E126" s="117"/>
      <c r="F126" s="89">
        <v>0</v>
      </c>
      <c r="G126" s="90"/>
    </row>
    <row r="127" spans="1:7" s="111" customFormat="1" ht="22.5" hidden="1">
      <c r="A127" s="120"/>
      <c r="B127" s="85"/>
      <c r="C127" s="102" t="s">
        <v>26</v>
      </c>
      <c r="D127" s="129" t="s">
        <v>27</v>
      </c>
      <c r="E127" s="119"/>
      <c r="F127" s="91">
        <v>0</v>
      </c>
      <c r="G127" s="98"/>
    </row>
    <row r="128" spans="1:7" s="111" customFormat="1" ht="15" customHeight="1">
      <c r="A128" s="83" t="s">
        <v>204</v>
      </c>
      <c r="B128" s="83"/>
      <c r="C128" s="83"/>
      <c r="D128" s="15" t="s">
        <v>205</v>
      </c>
      <c r="E128" s="110">
        <f>SUM(E129,E132)</f>
        <v>1484247</v>
      </c>
      <c r="F128" s="110">
        <f>SUM(F129,F132)</f>
        <v>1484247</v>
      </c>
      <c r="G128" s="80">
        <f>G132</f>
        <v>0</v>
      </c>
    </row>
    <row r="129" spans="1:7" s="111" customFormat="1" ht="12.75" hidden="1">
      <c r="A129" s="82"/>
      <c r="B129" s="84" t="s">
        <v>97</v>
      </c>
      <c r="C129" s="83"/>
      <c r="D129" s="35" t="s">
        <v>0</v>
      </c>
      <c r="E129" s="110">
        <f>SUM(E130:E130)</f>
        <v>0</v>
      </c>
      <c r="F129" s="45">
        <f>SUM(F131:F131)</f>
        <v>0</v>
      </c>
      <c r="G129" s="45">
        <f>SUM(G131:G131)</f>
        <v>0</v>
      </c>
    </row>
    <row r="130" spans="1:7" s="111" customFormat="1" ht="56.25" hidden="1">
      <c r="A130" s="86"/>
      <c r="B130" s="101"/>
      <c r="C130" s="102" t="s">
        <v>191</v>
      </c>
      <c r="D130" s="99" t="s">
        <v>1</v>
      </c>
      <c r="E130" s="119"/>
      <c r="F130" s="91"/>
      <c r="G130" s="98"/>
    </row>
    <row r="131" spans="1:7" s="111" customFormat="1" ht="48" customHeight="1" hidden="1">
      <c r="A131" s="86"/>
      <c r="B131" s="102"/>
      <c r="C131" s="83" t="s">
        <v>77</v>
      </c>
      <c r="D131" s="93" t="s">
        <v>78</v>
      </c>
      <c r="E131" s="117"/>
      <c r="F131" s="89"/>
      <c r="G131" s="90"/>
    </row>
    <row r="132" spans="1:7" s="111" customFormat="1" ht="36" customHeight="1">
      <c r="A132" s="82"/>
      <c r="B132" s="112" t="s">
        <v>206</v>
      </c>
      <c r="C132" s="83"/>
      <c r="D132" s="131" t="s">
        <v>207</v>
      </c>
      <c r="E132" s="110">
        <f>SUM(E133:E133)</f>
        <v>1484247</v>
      </c>
      <c r="F132" s="45">
        <f>SUM(F134:F135)</f>
        <v>1484247</v>
      </c>
      <c r="G132" s="45">
        <f>SUM(G134:G134)</f>
        <v>0</v>
      </c>
    </row>
    <row r="133" spans="1:7" s="111" customFormat="1" ht="45.75" customHeight="1">
      <c r="A133" s="86"/>
      <c r="B133" s="82"/>
      <c r="C133" s="102" t="s">
        <v>176</v>
      </c>
      <c r="D133" s="99" t="s">
        <v>177</v>
      </c>
      <c r="E133" s="119">
        <v>1484247</v>
      </c>
      <c r="F133" s="91"/>
      <c r="G133" s="98"/>
    </row>
    <row r="134" spans="1:7" s="111" customFormat="1" ht="12.75">
      <c r="A134" s="86"/>
      <c r="B134" s="86"/>
      <c r="C134" s="84" t="s">
        <v>79</v>
      </c>
      <c r="D134" s="114" t="s">
        <v>80</v>
      </c>
      <c r="E134" s="117"/>
      <c r="F134" s="89">
        <v>1481800</v>
      </c>
      <c r="G134" s="90"/>
    </row>
    <row r="135" spans="1:7" s="111" customFormat="1" ht="12.75">
      <c r="A135" s="85"/>
      <c r="B135" s="85"/>
      <c r="C135" s="143">
        <v>4580</v>
      </c>
      <c r="D135" s="124" t="s">
        <v>178</v>
      </c>
      <c r="E135" s="117"/>
      <c r="F135" s="89">
        <v>2447</v>
      </c>
      <c r="G135" s="90"/>
    </row>
    <row r="136" spans="1:7" s="111" customFormat="1" ht="16.5" customHeight="1">
      <c r="A136" s="86">
        <v>852</v>
      </c>
      <c r="B136" s="102"/>
      <c r="C136" s="83"/>
      <c r="D136" s="15" t="s">
        <v>213</v>
      </c>
      <c r="E136" s="110">
        <f>SUM(E137,E160)</f>
        <v>461500</v>
      </c>
      <c r="F136" s="110">
        <f>SUM(F137,F160)</f>
        <v>461500</v>
      </c>
      <c r="G136" s="110">
        <f>SUM(G137,G160)</f>
        <v>0</v>
      </c>
    </row>
    <row r="137" spans="1:7" s="111" customFormat="1" ht="15" customHeight="1">
      <c r="A137" s="177"/>
      <c r="B137" s="112" t="s">
        <v>209</v>
      </c>
      <c r="C137" s="83"/>
      <c r="D137" s="15" t="s">
        <v>210</v>
      </c>
      <c r="E137" s="110">
        <f>SUM(E138:E156)</f>
        <v>449500</v>
      </c>
      <c r="F137" s="110">
        <f>SUM(F139:F159)</f>
        <v>449500</v>
      </c>
      <c r="G137" s="80">
        <v>0</v>
      </c>
    </row>
    <row r="138" spans="1:7" s="111" customFormat="1" ht="44.25" customHeight="1">
      <c r="A138" s="178"/>
      <c r="B138" s="177"/>
      <c r="C138" s="84" t="s">
        <v>176</v>
      </c>
      <c r="D138" s="114" t="s">
        <v>177</v>
      </c>
      <c r="E138" s="117">
        <v>449500</v>
      </c>
      <c r="F138" s="89"/>
      <c r="G138" s="90"/>
    </row>
    <row r="139" spans="1:7" s="111" customFormat="1" ht="11.25" customHeight="1">
      <c r="A139" s="178"/>
      <c r="B139" s="178"/>
      <c r="C139" s="195" t="s">
        <v>81</v>
      </c>
      <c r="D139" s="187" t="s">
        <v>82</v>
      </c>
      <c r="E139" s="189"/>
      <c r="F139" s="185">
        <v>1280</v>
      </c>
      <c r="G139" s="182"/>
    </row>
    <row r="140" spans="1:7" s="111" customFormat="1" ht="3.75" customHeight="1" hidden="1">
      <c r="A140" s="178"/>
      <c r="B140" s="178"/>
      <c r="C140" s="186"/>
      <c r="D140" s="188"/>
      <c r="E140" s="184"/>
      <c r="F140" s="181"/>
      <c r="G140" s="183"/>
    </row>
    <row r="141" spans="1:7" s="111" customFormat="1" ht="12.75">
      <c r="A141" s="178"/>
      <c r="B141" s="178"/>
      <c r="C141" s="84" t="s">
        <v>28</v>
      </c>
      <c r="D141" s="114" t="s">
        <v>93</v>
      </c>
      <c r="E141" s="132"/>
      <c r="F141" s="88">
        <v>219288</v>
      </c>
      <c r="G141" s="90"/>
    </row>
    <row r="142" spans="1:7" s="111" customFormat="1" ht="12.75">
      <c r="A142" s="178"/>
      <c r="B142" s="178"/>
      <c r="C142" s="84" t="s">
        <v>31</v>
      </c>
      <c r="D142" s="114" t="s">
        <v>32</v>
      </c>
      <c r="E142" s="132"/>
      <c r="F142" s="88">
        <v>14656</v>
      </c>
      <c r="G142" s="90"/>
    </row>
    <row r="143" spans="1:7" s="111" customFormat="1" ht="12.75">
      <c r="A143" s="178"/>
      <c r="B143" s="178"/>
      <c r="C143" s="102" t="s">
        <v>5</v>
      </c>
      <c r="D143" s="99" t="s">
        <v>6</v>
      </c>
      <c r="E143" s="100"/>
      <c r="F143" s="92">
        <v>36557</v>
      </c>
      <c r="G143" s="98"/>
    </row>
    <row r="144" spans="1:7" s="111" customFormat="1" ht="12.75">
      <c r="A144" s="178"/>
      <c r="B144" s="178"/>
      <c r="C144" s="102" t="s">
        <v>7</v>
      </c>
      <c r="D144" s="99" t="s">
        <v>8</v>
      </c>
      <c r="E144" s="100"/>
      <c r="F144" s="92">
        <v>5667</v>
      </c>
      <c r="G144" s="98"/>
    </row>
    <row r="145" spans="1:7" s="111" customFormat="1" ht="12.75">
      <c r="A145" s="178"/>
      <c r="B145" s="178"/>
      <c r="C145" s="102" t="s">
        <v>9</v>
      </c>
      <c r="D145" s="99" t="s">
        <v>83</v>
      </c>
      <c r="E145" s="100"/>
      <c r="F145" s="92">
        <v>8558</v>
      </c>
      <c r="G145" s="98"/>
    </row>
    <row r="146" spans="1:7" s="111" customFormat="1" ht="12.75">
      <c r="A146" s="178"/>
      <c r="B146" s="178"/>
      <c r="C146" s="102" t="s">
        <v>33</v>
      </c>
      <c r="D146" s="99" t="s">
        <v>34</v>
      </c>
      <c r="E146" s="100"/>
      <c r="F146" s="92">
        <v>54466</v>
      </c>
      <c r="G146" s="98"/>
    </row>
    <row r="147" spans="1:7" s="111" customFormat="1" ht="22.5" customHeight="1" hidden="1">
      <c r="A147" s="178"/>
      <c r="B147" s="178"/>
      <c r="C147" s="102" t="s">
        <v>84</v>
      </c>
      <c r="D147" s="99" t="s">
        <v>86</v>
      </c>
      <c r="E147" s="100"/>
      <c r="F147" s="92">
        <v>0</v>
      </c>
      <c r="G147" s="98"/>
    </row>
    <row r="148" spans="1:7" s="111" customFormat="1" ht="12.75">
      <c r="A148" s="178"/>
      <c r="B148" s="178"/>
      <c r="C148" s="102" t="s">
        <v>64</v>
      </c>
      <c r="D148" s="99" t="s">
        <v>65</v>
      </c>
      <c r="E148" s="100"/>
      <c r="F148" s="92">
        <v>29933</v>
      </c>
      <c r="G148" s="98"/>
    </row>
    <row r="149" spans="1:7" s="111" customFormat="1" ht="12.75">
      <c r="A149" s="178"/>
      <c r="B149" s="178"/>
      <c r="C149" s="102" t="s">
        <v>11</v>
      </c>
      <c r="D149" s="99" t="s">
        <v>91</v>
      </c>
      <c r="E149" s="100"/>
      <c r="F149" s="92">
        <v>15000</v>
      </c>
      <c r="G149" s="98"/>
    </row>
    <row r="150" spans="1:7" s="111" customFormat="1" ht="12.75">
      <c r="A150" s="178"/>
      <c r="B150" s="178"/>
      <c r="C150" s="102" t="s">
        <v>35</v>
      </c>
      <c r="D150" s="99" t="s">
        <v>36</v>
      </c>
      <c r="E150" s="100"/>
      <c r="F150" s="92">
        <v>500</v>
      </c>
      <c r="G150" s="98"/>
    </row>
    <row r="151" spans="1:7" s="111" customFormat="1" ht="12.75">
      <c r="A151" s="178"/>
      <c r="B151" s="178"/>
      <c r="C151" s="84" t="s">
        <v>13</v>
      </c>
      <c r="D151" s="114" t="s">
        <v>2</v>
      </c>
      <c r="E151" s="48"/>
      <c r="F151" s="88">
        <v>30111</v>
      </c>
      <c r="G151" s="90"/>
    </row>
    <row r="152" spans="1:7" s="111" customFormat="1" ht="12.75">
      <c r="A152" s="178"/>
      <c r="B152" s="178"/>
      <c r="C152" s="84" t="s">
        <v>66</v>
      </c>
      <c r="D152" s="114" t="s">
        <v>67</v>
      </c>
      <c r="E152" s="48"/>
      <c r="F152" s="88">
        <v>1379</v>
      </c>
      <c r="G152" s="90"/>
    </row>
    <row r="153" spans="1:7" s="111" customFormat="1" ht="22.5">
      <c r="A153" s="178"/>
      <c r="B153" s="178"/>
      <c r="C153" s="84" t="s">
        <v>37</v>
      </c>
      <c r="D153" s="94" t="s">
        <v>38</v>
      </c>
      <c r="E153" s="48"/>
      <c r="F153" s="88">
        <v>3500</v>
      </c>
      <c r="G153" s="90"/>
    </row>
    <row r="154" spans="1:7" s="111" customFormat="1" ht="15" customHeight="1">
      <c r="A154" s="178"/>
      <c r="B154" s="178"/>
      <c r="C154" s="84" t="s">
        <v>39</v>
      </c>
      <c r="D154" s="114" t="s">
        <v>40</v>
      </c>
      <c r="E154" s="48"/>
      <c r="F154" s="88">
        <v>4000</v>
      </c>
      <c r="G154" s="90"/>
    </row>
    <row r="155" spans="1:7" s="111" customFormat="1" ht="12.75">
      <c r="A155" s="179"/>
      <c r="B155" s="179"/>
      <c r="C155" s="84" t="s">
        <v>18</v>
      </c>
      <c r="D155" s="114" t="s">
        <v>19</v>
      </c>
      <c r="E155" s="48"/>
      <c r="F155" s="88">
        <v>434</v>
      </c>
      <c r="G155" s="90"/>
    </row>
    <row r="156" spans="1:7" s="111" customFormat="1" ht="22.5">
      <c r="A156" s="180" t="s">
        <v>208</v>
      </c>
      <c r="B156" s="180" t="s">
        <v>209</v>
      </c>
      <c r="C156" s="112" t="s">
        <v>42</v>
      </c>
      <c r="D156" s="133" t="s">
        <v>43</v>
      </c>
      <c r="E156" s="134"/>
      <c r="F156" s="135">
        <v>8171</v>
      </c>
      <c r="G156" s="136"/>
    </row>
    <row r="157" spans="1:7" s="111" customFormat="1" ht="22.5">
      <c r="A157" s="178"/>
      <c r="B157" s="178"/>
      <c r="C157" s="84" t="s">
        <v>24</v>
      </c>
      <c r="D157" s="94" t="s">
        <v>25</v>
      </c>
      <c r="E157" s="117"/>
      <c r="F157" s="89">
        <v>7000</v>
      </c>
      <c r="G157" s="127"/>
    </row>
    <row r="158" spans="1:7" s="111" customFormat="1" ht="23.25" customHeight="1">
      <c r="A158" s="178"/>
      <c r="B158" s="178"/>
      <c r="C158" s="84" t="s">
        <v>44</v>
      </c>
      <c r="D158" s="94" t="s">
        <v>45</v>
      </c>
      <c r="E158" s="117"/>
      <c r="F158" s="89">
        <v>3000</v>
      </c>
      <c r="G158" s="127"/>
    </row>
    <row r="159" spans="1:7" s="111" customFormat="1" ht="22.5" customHeight="1">
      <c r="A159" s="179"/>
      <c r="B159" s="179"/>
      <c r="C159" s="102" t="s">
        <v>26</v>
      </c>
      <c r="D159" s="129" t="s">
        <v>27</v>
      </c>
      <c r="E159" s="119"/>
      <c r="F159" s="91">
        <v>6000</v>
      </c>
      <c r="G159" s="128"/>
    </row>
    <row r="160" spans="1:7" s="111" customFormat="1" ht="12.75">
      <c r="A160" s="83" t="s">
        <v>208</v>
      </c>
      <c r="B160" s="83" t="s">
        <v>216</v>
      </c>
      <c r="C160" s="83"/>
      <c r="D160" s="15" t="s">
        <v>211</v>
      </c>
      <c r="E160" s="110">
        <f>SUM(E161)</f>
        <v>12000</v>
      </c>
      <c r="F160" s="110">
        <f>SUM(F162:F166)</f>
        <v>12000</v>
      </c>
      <c r="G160" s="80">
        <f>SUM(G181)</f>
        <v>0</v>
      </c>
    </row>
    <row r="161" spans="1:7" s="111" customFormat="1" ht="45">
      <c r="A161" s="122"/>
      <c r="B161" s="86"/>
      <c r="C161" s="102" t="s">
        <v>176</v>
      </c>
      <c r="D161" s="99" t="s">
        <v>177</v>
      </c>
      <c r="E161" s="119">
        <v>12000</v>
      </c>
      <c r="F161" s="91"/>
      <c r="G161" s="98"/>
    </row>
    <row r="162" spans="1:7" s="111" customFormat="1" ht="15.75" customHeight="1">
      <c r="A162" s="122"/>
      <c r="B162" s="86"/>
      <c r="C162" s="101" t="s">
        <v>9</v>
      </c>
      <c r="D162" s="114" t="s">
        <v>83</v>
      </c>
      <c r="E162" s="132"/>
      <c r="F162" s="88">
        <v>8000</v>
      </c>
      <c r="G162" s="90"/>
    </row>
    <row r="163" spans="1:7" s="111" customFormat="1" ht="12.75">
      <c r="A163" s="122"/>
      <c r="B163" s="86"/>
      <c r="C163" s="84" t="s">
        <v>33</v>
      </c>
      <c r="D163" s="114" t="s">
        <v>34</v>
      </c>
      <c r="E163" s="132"/>
      <c r="F163" s="88">
        <v>3170</v>
      </c>
      <c r="G163" s="90"/>
    </row>
    <row r="164" spans="1:7" s="111" customFormat="1" ht="12.75">
      <c r="A164" s="122"/>
      <c r="B164" s="86"/>
      <c r="C164" s="84" t="s">
        <v>13</v>
      </c>
      <c r="D164" s="114" t="s">
        <v>2</v>
      </c>
      <c r="E164" s="132"/>
      <c r="F164" s="88">
        <v>330</v>
      </c>
      <c r="G164" s="90"/>
    </row>
    <row r="165" spans="1:7" s="111" customFormat="1" ht="12.75">
      <c r="A165" s="122"/>
      <c r="B165" s="86"/>
      <c r="C165" s="102" t="s">
        <v>39</v>
      </c>
      <c r="D165" s="114" t="s">
        <v>40</v>
      </c>
      <c r="E165" s="132"/>
      <c r="F165" s="88">
        <v>0</v>
      </c>
      <c r="G165" s="90"/>
    </row>
    <row r="166" spans="1:7" s="111" customFormat="1" ht="22.5">
      <c r="A166" s="122"/>
      <c r="B166" s="86"/>
      <c r="C166" s="101" t="s">
        <v>44</v>
      </c>
      <c r="D166" s="94" t="s">
        <v>45</v>
      </c>
      <c r="E166" s="132"/>
      <c r="F166" s="88">
        <v>500</v>
      </c>
      <c r="G166" s="90"/>
    </row>
    <row r="167" spans="1:7" s="111" customFormat="1" ht="12.75">
      <c r="A167" s="192" t="s">
        <v>214</v>
      </c>
      <c r="B167" s="193"/>
      <c r="C167" s="193"/>
      <c r="D167" s="193"/>
      <c r="E167" s="45">
        <f>SUM(E136,E128,E84,E59,E33,E17,E11)</f>
        <v>6153041.35</v>
      </c>
      <c r="F167" s="45">
        <f>SUM(F136,F128,F84,F59,F33,F17,F11)</f>
        <v>6153041.35</v>
      </c>
      <c r="G167" s="45">
        <f>G11+G17+G33+G59+G84+G128+G136</f>
        <v>1154510</v>
      </c>
    </row>
    <row r="168" spans="6:7" ht="12.75">
      <c r="F168" s="32"/>
      <c r="G168" s="16"/>
    </row>
    <row r="169" spans="6:7" ht="12.75">
      <c r="F169" s="32"/>
      <c r="G169" s="16"/>
    </row>
    <row r="170" spans="6:7" ht="12.75">
      <c r="F170" s="32"/>
      <c r="G170" s="16"/>
    </row>
    <row r="171" spans="6:7" ht="12.75">
      <c r="F171" s="32"/>
      <c r="G171" s="16"/>
    </row>
    <row r="172" spans="6:7" ht="12.75">
      <c r="F172" s="32"/>
      <c r="G172" s="16"/>
    </row>
    <row r="173" spans="6:7" ht="12.75">
      <c r="F173" s="32"/>
      <c r="G173" s="16"/>
    </row>
    <row r="174" spans="6:7" ht="12.75">
      <c r="F174" s="32"/>
      <c r="G174" s="16"/>
    </row>
    <row r="175" spans="6:7" ht="12.75">
      <c r="F175" s="32"/>
      <c r="G175" s="16"/>
    </row>
    <row r="176" spans="6:7" ht="12.75">
      <c r="F176" s="32"/>
      <c r="G176" s="16"/>
    </row>
    <row r="177" spans="6:7" ht="12.75">
      <c r="F177" s="32"/>
      <c r="G177" s="16"/>
    </row>
    <row r="178" spans="6:7" ht="12.75">
      <c r="F178" s="32"/>
      <c r="G178" s="16"/>
    </row>
    <row r="179" spans="6:7" ht="12.75">
      <c r="F179" s="32"/>
      <c r="G179" s="16"/>
    </row>
    <row r="180" spans="6:7" ht="12.75">
      <c r="F180" s="32"/>
      <c r="G180" s="16"/>
    </row>
    <row r="181" spans="6:7" ht="12.75">
      <c r="F181" s="32"/>
      <c r="G181" s="16"/>
    </row>
    <row r="182" spans="6:7" ht="12.75">
      <c r="F182" s="32"/>
      <c r="G182" s="16"/>
    </row>
    <row r="183" spans="6:7" ht="12.75">
      <c r="F183" s="32"/>
      <c r="G183" s="16"/>
    </row>
    <row r="184" spans="6:7" ht="12.75">
      <c r="F184" s="32"/>
      <c r="G184" s="16"/>
    </row>
    <row r="185" spans="6:7" ht="12.75">
      <c r="F185" s="32"/>
      <c r="G185" s="16"/>
    </row>
    <row r="186" spans="6:7" ht="12.75">
      <c r="F186" s="32"/>
      <c r="G186" s="16"/>
    </row>
    <row r="187" spans="6:7" ht="12.75">
      <c r="F187" s="32"/>
      <c r="G187" s="16"/>
    </row>
    <row r="188" spans="6:7" ht="12.75">
      <c r="F188" s="32"/>
      <c r="G188" s="16"/>
    </row>
    <row r="189" spans="6:7" ht="12.75">
      <c r="F189" s="32"/>
      <c r="G189" s="16"/>
    </row>
    <row r="190" spans="6:7" ht="12.75">
      <c r="F190" s="32"/>
      <c r="G190" s="16"/>
    </row>
    <row r="191" spans="6:7" ht="12.75">
      <c r="F191" s="32"/>
      <c r="G191" s="16"/>
    </row>
    <row r="192" spans="6:7" ht="12.75">
      <c r="F192" s="32"/>
      <c r="G192" s="16"/>
    </row>
    <row r="193" spans="6:7" ht="12.75">
      <c r="F193" s="32"/>
      <c r="G193" s="16"/>
    </row>
    <row r="194" spans="6:7" ht="12.75">
      <c r="F194" s="32"/>
      <c r="G194" s="16"/>
    </row>
    <row r="195" spans="6:7" ht="12.75">
      <c r="F195" s="32"/>
      <c r="G195" s="16"/>
    </row>
    <row r="196" spans="6:7" ht="12.75">
      <c r="F196" s="32"/>
      <c r="G196" s="16"/>
    </row>
    <row r="197" spans="6:7" ht="12.75">
      <c r="F197" s="32"/>
      <c r="G197" s="16"/>
    </row>
    <row r="198" spans="6:7" ht="12.75">
      <c r="F198" s="32"/>
      <c r="G198" s="16"/>
    </row>
    <row r="199" spans="6:7" ht="12.75">
      <c r="F199" s="32"/>
      <c r="G199" s="16"/>
    </row>
    <row r="200" spans="6:7" ht="12.75">
      <c r="F200" s="32"/>
      <c r="G200" s="16"/>
    </row>
    <row r="201" spans="6:7" ht="12.75">
      <c r="F201" s="32"/>
      <c r="G201" s="16"/>
    </row>
    <row r="202" spans="6:7" ht="12.75">
      <c r="F202" s="32"/>
      <c r="G202" s="16"/>
    </row>
    <row r="203" spans="6:7" ht="12.75">
      <c r="F203" s="32"/>
      <c r="G203" s="16"/>
    </row>
    <row r="204" spans="6:7" ht="12.75">
      <c r="F204" s="32"/>
      <c r="G204" s="16"/>
    </row>
    <row r="205" spans="6:7" ht="12.75">
      <c r="F205" s="32"/>
      <c r="G205" s="16"/>
    </row>
    <row r="206" spans="6:7" ht="12.75">
      <c r="F206" s="32"/>
      <c r="G206" s="16"/>
    </row>
    <row r="207" spans="6:7" ht="12.75">
      <c r="F207" s="32"/>
      <c r="G207" s="16"/>
    </row>
    <row r="208" spans="6:7" ht="12.75">
      <c r="F208" s="32"/>
      <c r="G208" s="16"/>
    </row>
    <row r="209" spans="6:7" ht="12.75">
      <c r="F209" s="32"/>
      <c r="G209" s="16"/>
    </row>
    <row r="210" spans="6:7" ht="12.75">
      <c r="F210" s="32"/>
      <c r="G210" s="16"/>
    </row>
    <row r="211" spans="6:7" ht="12.75">
      <c r="F211" s="32"/>
      <c r="G211" s="16"/>
    </row>
    <row r="212" spans="6:7" ht="12.75">
      <c r="F212" s="32"/>
      <c r="G212" s="16"/>
    </row>
    <row r="213" spans="6:7" ht="12.75">
      <c r="F213" s="32"/>
      <c r="G213" s="16"/>
    </row>
    <row r="214" spans="6:7" ht="12.75">
      <c r="F214" s="32"/>
      <c r="G214" s="16"/>
    </row>
    <row r="215" spans="6:7" ht="12.75">
      <c r="F215" s="32"/>
      <c r="G215" s="16"/>
    </row>
    <row r="216" spans="6:7" ht="12.75">
      <c r="F216" s="32"/>
      <c r="G216" s="16"/>
    </row>
    <row r="217" spans="6:7" ht="12.75">
      <c r="F217" s="32"/>
      <c r="G217" s="16"/>
    </row>
    <row r="218" spans="6:7" ht="12.75">
      <c r="F218" s="32"/>
      <c r="G218" s="16"/>
    </row>
    <row r="219" spans="6:7" ht="12.75">
      <c r="F219" s="32"/>
      <c r="G219" s="16"/>
    </row>
    <row r="220" spans="6:7" ht="12.75">
      <c r="F220" s="32"/>
      <c r="G220" s="16"/>
    </row>
    <row r="221" spans="6:7" ht="12.75">
      <c r="F221" s="32"/>
      <c r="G221" s="16"/>
    </row>
    <row r="222" spans="6:7" ht="12.75">
      <c r="F222" s="32"/>
      <c r="G222" s="16"/>
    </row>
    <row r="223" spans="6:7" ht="12.75">
      <c r="F223" s="32"/>
      <c r="G223" s="16"/>
    </row>
    <row r="224" spans="6:7" ht="12.75">
      <c r="F224" s="32"/>
      <c r="G224" s="16"/>
    </row>
    <row r="225" spans="6:7" ht="12.75">
      <c r="F225" s="32"/>
      <c r="G225" s="16"/>
    </row>
    <row r="226" spans="6:7" ht="12.75">
      <c r="F226" s="32"/>
      <c r="G226" s="16"/>
    </row>
    <row r="227" spans="6:7" ht="12.75">
      <c r="F227" s="32"/>
      <c r="G227" s="16"/>
    </row>
    <row r="228" spans="6:7" ht="12.75">
      <c r="F228" s="32"/>
      <c r="G228" s="16"/>
    </row>
    <row r="229" spans="6:7" ht="12.75">
      <c r="F229" s="32"/>
      <c r="G229" s="16"/>
    </row>
    <row r="230" spans="6:7" ht="12.75">
      <c r="F230" s="32"/>
      <c r="G230" s="16"/>
    </row>
    <row r="231" spans="6:7" ht="12.75">
      <c r="F231" s="32"/>
      <c r="G231" s="16"/>
    </row>
    <row r="232" spans="6:7" ht="12.75">
      <c r="F232" s="32"/>
      <c r="G232" s="16"/>
    </row>
    <row r="233" spans="6:7" ht="12.75">
      <c r="F233" s="32"/>
      <c r="G233" s="16"/>
    </row>
    <row r="234" spans="6:7" ht="12.75">
      <c r="F234" s="32"/>
      <c r="G234" s="16"/>
    </row>
    <row r="235" spans="6:7" ht="12.75">
      <c r="F235" s="32"/>
      <c r="G235" s="16"/>
    </row>
    <row r="236" spans="6:7" ht="12.75">
      <c r="F236" s="32"/>
      <c r="G236" s="16"/>
    </row>
    <row r="237" spans="6:7" ht="12.75">
      <c r="F237" s="32"/>
      <c r="G237" s="16"/>
    </row>
    <row r="238" spans="6:7" ht="12.75">
      <c r="F238" s="32"/>
      <c r="G238" s="16"/>
    </row>
    <row r="239" spans="6:7" ht="12.75">
      <c r="F239" s="32"/>
      <c r="G239" s="16"/>
    </row>
    <row r="240" spans="6:7" ht="12.75">
      <c r="F240" s="32"/>
      <c r="G240" s="16"/>
    </row>
    <row r="241" spans="6:7" ht="12.75">
      <c r="F241" s="32"/>
      <c r="G241" s="16"/>
    </row>
    <row r="242" spans="6:7" ht="12.75">
      <c r="F242" s="32"/>
      <c r="G242" s="16"/>
    </row>
    <row r="243" spans="6:7" ht="12.75">
      <c r="F243" s="32"/>
      <c r="G243" s="16"/>
    </row>
    <row r="244" spans="6:7" ht="12.75">
      <c r="F244" s="32"/>
      <c r="G244" s="16"/>
    </row>
    <row r="245" spans="6:7" ht="12.75">
      <c r="F245" s="32"/>
      <c r="G245" s="16"/>
    </row>
    <row r="246" spans="6:7" ht="12.75">
      <c r="F246" s="32"/>
      <c r="G246" s="16"/>
    </row>
    <row r="247" spans="6:7" ht="12.75">
      <c r="F247" s="32"/>
      <c r="G247" s="16"/>
    </row>
    <row r="248" spans="6:7" ht="12.75">
      <c r="F248" s="32"/>
      <c r="G248" s="16"/>
    </row>
    <row r="249" spans="6:7" ht="12.75">
      <c r="F249" s="32"/>
      <c r="G249" s="16"/>
    </row>
    <row r="250" spans="6:7" ht="12.75">
      <c r="F250" s="32"/>
      <c r="G250" s="16"/>
    </row>
    <row r="251" spans="6:7" ht="12.75">
      <c r="F251" s="32"/>
      <c r="G251" s="16"/>
    </row>
    <row r="252" spans="6:7" ht="12.75">
      <c r="F252" s="32"/>
      <c r="G252" s="16"/>
    </row>
    <row r="253" spans="6:7" ht="12.75">
      <c r="F253" s="32"/>
      <c r="G253" s="16"/>
    </row>
    <row r="254" spans="6:7" ht="12.75">
      <c r="F254" s="32"/>
      <c r="G254" s="16"/>
    </row>
    <row r="255" spans="6:7" ht="12.75">
      <c r="F255" s="32"/>
      <c r="G255" s="16"/>
    </row>
    <row r="256" spans="6:7" ht="12.75">
      <c r="F256" s="32"/>
      <c r="G256" s="16"/>
    </row>
    <row r="257" spans="6:7" ht="12.75">
      <c r="F257" s="32"/>
      <c r="G257" s="16"/>
    </row>
    <row r="258" spans="6:7" ht="12.75">
      <c r="F258" s="32"/>
      <c r="G258" s="16"/>
    </row>
    <row r="259" spans="6:7" ht="12.75">
      <c r="F259" s="32"/>
      <c r="G259" s="16"/>
    </row>
    <row r="260" spans="6:7" ht="12.75">
      <c r="F260" s="32"/>
      <c r="G260" s="16"/>
    </row>
    <row r="261" spans="6:7" ht="12.75">
      <c r="F261" s="32"/>
      <c r="G261" s="16"/>
    </row>
    <row r="262" spans="6:7" ht="12.75">
      <c r="F262" s="32"/>
      <c r="G262" s="16"/>
    </row>
    <row r="263" spans="6:7" ht="12.75">
      <c r="F263" s="32"/>
      <c r="G263" s="16"/>
    </row>
    <row r="264" spans="6:7" ht="12.75">
      <c r="F264" s="32"/>
      <c r="G264" s="16"/>
    </row>
    <row r="265" spans="6:7" ht="12.75">
      <c r="F265" s="32"/>
      <c r="G265" s="16"/>
    </row>
    <row r="266" spans="6:7" ht="12.75">
      <c r="F266" s="32"/>
      <c r="G266" s="16"/>
    </row>
    <row r="267" spans="6:7" ht="12.75">
      <c r="F267" s="32"/>
      <c r="G267" s="16"/>
    </row>
    <row r="268" spans="6:7" ht="12.75">
      <c r="F268" s="32"/>
      <c r="G268" s="16"/>
    </row>
    <row r="269" spans="6:7" ht="12.75">
      <c r="F269" s="32"/>
      <c r="G269" s="16"/>
    </row>
    <row r="270" spans="6:7" ht="12.75">
      <c r="F270" s="32"/>
      <c r="G270" s="16"/>
    </row>
    <row r="271" spans="6:7" ht="12.75">
      <c r="F271" s="32"/>
      <c r="G271" s="16"/>
    </row>
    <row r="272" spans="6:7" ht="12.75">
      <c r="F272" s="32"/>
      <c r="G272" s="16"/>
    </row>
    <row r="273" spans="6:7" ht="12.75">
      <c r="F273" s="32"/>
      <c r="G273" s="16"/>
    </row>
    <row r="274" spans="6:7" ht="12.75">
      <c r="F274" s="32"/>
      <c r="G274" s="16"/>
    </row>
    <row r="275" spans="6:7" ht="12.75">
      <c r="F275" s="32"/>
      <c r="G275" s="16"/>
    </row>
    <row r="276" spans="6:7" ht="12.75">
      <c r="F276" s="32"/>
      <c r="G276" s="16"/>
    </row>
    <row r="277" spans="6:7" ht="12.75">
      <c r="F277" s="32"/>
      <c r="G277" s="16"/>
    </row>
    <row r="278" spans="6:7" ht="12.75">
      <c r="F278" s="32"/>
      <c r="G278" s="16"/>
    </row>
    <row r="279" spans="6:7" ht="12.75">
      <c r="F279" s="32"/>
      <c r="G279" s="16"/>
    </row>
    <row r="280" spans="6:7" ht="12.75">
      <c r="F280" s="32"/>
      <c r="G280" s="16"/>
    </row>
    <row r="281" spans="6:7" ht="12.75">
      <c r="F281" s="32"/>
      <c r="G281" s="16"/>
    </row>
    <row r="282" spans="6:7" ht="12.75">
      <c r="F282" s="32"/>
      <c r="G282" s="16"/>
    </row>
    <row r="283" spans="6:7" ht="12.75">
      <c r="F283" s="32"/>
      <c r="G283" s="16"/>
    </row>
    <row r="284" spans="6:7" ht="12.75">
      <c r="F284" s="32"/>
      <c r="G284" s="16"/>
    </row>
    <row r="285" spans="6:7" ht="12.75">
      <c r="F285" s="32"/>
      <c r="G285" s="16"/>
    </row>
    <row r="286" spans="6:7" ht="12.75">
      <c r="F286" s="32"/>
      <c r="G286" s="16"/>
    </row>
    <row r="287" spans="6:7" ht="12.75">
      <c r="F287" s="32"/>
      <c r="G287" s="16"/>
    </row>
    <row r="288" spans="6:7" ht="12.75">
      <c r="F288" s="32"/>
      <c r="G288" s="16"/>
    </row>
    <row r="289" spans="6:7" ht="12.75">
      <c r="F289" s="32"/>
      <c r="G289" s="16"/>
    </row>
    <row r="290" spans="6:7" ht="12.75">
      <c r="F290" s="32"/>
      <c r="G290" s="16"/>
    </row>
    <row r="291" spans="6:7" ht="12.75">
      <c r="F291" s="32"/>
      <c r="G291" s="16"/>
    </row>
    <row r="292" spans="6:7" ht="12.75">
      <c r="F292" s="32"/>
      <c r="G292" s="16"/>
    </row>
    <row r="293" spans="6:7" ht="12.75">
      <c r="F293" s="32"/>
      <c r="G293" s="16"/>
    </row>
    <row r="294" spans="6:7" ht="12.75">
      <c r="F294" s="32"/>
      <c r="G294" s="16"/>
    </row>
    <row r="295" spans="6:7" ht="12.75">
      <c r="F295" s="32"/>
      <c r="G295" s="16"/>
    </row>
    <row r="296" spans="6:7" ht="12.75">
      <c r="F296" s="32"/>
      <c r="G296" s="16"/>
    </row>
    <row r="297" spans="6:7" ht="12.75">
      <c r="F297" s="32"/>
      <c r="G297" s="16"/>
    </row>
    <row r="298" spans="6:7" ht="12.75">
      <c r="F298" s="32"/>
      <c r="G298" s="16"/>
    </row>
    <row r="299" spans="6:7" ht="12.75">
      <c r="F299" s="32"/>
      <c r="G299" s="16"/>
    </row>
    <row r="300" spans="6:7" ht="12.75">
      <c r="F300" s="32"/>
      <c r="G300" s="16"/>
    </row>
    <row r="301" spans="6:7" ht="12.75">
      <c r="F301" s="32"/>
      <c r="G301" s="16"/>
    </row>
    <row r="302" spans="6:7" ht="12.75">
      <c r="F302" s="32"/>
      <c r="G302" s="16"/>
    </row>
    <row r="303" spans="6:7" ht="12.75">
      <c r="F303" s="32"/>
      <c r="G303" s="16"/>
    </row>
    <row r="304" spans="6:7" ht="12.75">
      <c r="F304" s="32"/>
      <c r="G304" s="16"/>
    </row>
    <row r="305" spans="6:7" ht="12.75">
      <c r="F305" s="32"/>
      <c r="G305" s="16"/>
    </row>
    <row r="306" spans="6:7" ht="12.75">
      <c r="F306" s="32"/>
      <c r="G306" s="16"/>
    </row>
    <row r="307" spans="6:7" ht="12.75">
      <c r="F307" s="32"/>
      <c r="G307" s="16"/>
    </row>
    <row r="308" spans="6:7" ht="12.75">
      <c r="F308" s="32"/>
      <c r="G308" s="16"/>
    </row>
    <row r="309" spans="6:7" ht="12.75">
      <c r="F309" s="32"/>
      <c r="G309" s="16"/>
    </row>
    <row r="310" spans="6:7" ht="12.75">
      <c r="F310" s="32"/>
      <c r="G310" s="16"/>
    </row>
    <row r="311" spans="6:7" ht="12.75">
      <c r="F311" s="32"/>
      <c r="G311" s="16"/>
    </row>
    <row r="312" spans="6:7" ht="12.75">
      <c r="F312" s="32"/>
      <c r="G312" s="16"/>
    </row>
    <row r="313" spans="6:7" ht="12.75">
      <c r="F313" s="32"/>
      <c r="G313" s="16"/>
    </row>
    <row r="314" spans="6:7" ht="12.75">
      <c r="F314" s="32"/>
      <c r="G314" s="16"/>
    </row>
    <row r="315" spans="6:7" ht="12.75">
      <c r="F315" s="32"/>
      <c r="G315" s="16"/>
    </row>
    <row r="316" spans="6:7" ht="12.75">
      <c r="F316" s="32"/>
      <c r="G316" s="16"/>
    </row>
    <row r="317" spans="6:7" ht="12.75">
      <c r="F317" s="32"/>
      <c r="G317" s="16"/>
    </row>
    <row r="318" spans="6:7" ht="12.75">
      <c r="F318" s="32"/>
      <c r="G318" s="16"/>
    </row>
    <row r="319" spans="6:7" ht="12.75">
      <c r="F319" s="32"/>
      <c r="G319" s="16"/>
    </row>
    <row r="320" spans="6:7" ht="12.75">
      <c r="F320" s="32"/>
      <c r="G320" s="16"/>
    </row>
    <row r="321" spans="6:7" ht="12.75">
      <c r="F321" s="32"/>
      <c r="G321" s="16"/>
    </row>
    <row r="322" spans="6:7" ht="12.75">
      <c r="F322" s="32"/>
      <c r="G322" s="16"/>
    </row>
    <row r="323" spans="6:7" ht="12.75">
      <c r="F323" s="32"/>
      <c r="G323" s="16"/>
    </row>
    <row r="324" spans="6:7" ht="12.75">
      <c r="F324" s="32"/>
      <c r="G324" s="16"/>
    </row>
    <row r="325" spans="6:7" ht="12.75">
      <c r="F325" s="32"/>
      <c r="G325" s="16"/>
    </row>
    <row r="326" spans="6:7" ht="12.75">
      <c r="F326" s="32"/>
      <c r="G326" s="16"/>
    </row>
    <row r="327" spans="6:7" ht="12.75">
      <c r="F327" s="32"/>
      <c r="G327" s="16"/>
    </row>
    <row r="328" spans="6:7" ht="12.75">
      <c r="F328" s="32"/>
      <c r="G328" s="16"/>
    </row>
    <row r="329" spans="6:7" ht="12.75">
      <c r="F329" s="32"/>
      <c r="G329" s="16"/>
    </row>
    <row r="330" spans="6:7" ht="12.75">
      <c r="F330" s="32"/>
      <c r="G330" s="16"/>
    </row>
    <row r="331" spans="6:7" ht="12.75">
      <c r="F331" s="32"/>
      <c r="G331" s="16"/>
    </row>
    <row r="332" spans="6:7" ht="12.75">
      <c r="F332" s="32"/>
      <c r="G332" s="16"/>
    </row>
    <row r="333" spans="6:7" ht="12.75">
      <c r="F333" s="32"/>
      <c r="G333" s="16"/>
    </row>
    <row r="334" spans="6:7" ht="12.75">
      <c r="F334" s="32"/>
      <c r="G334" s="16"/>
    </row>
    <row r="335" spans="6:7" ht="12.75">
      <c r="F335" s="32"/>
      <c r="G335" s="16"/>
    </row>
    <row r="336" spans="6:7" ht="12.75">
      <c r="F336" s="32"/>
      <c r="G336" s="16"/>
    </row>
    <row r="337" spans="6:7" ht="12.75">
      <c r="F337" s="32"/>
      <c r="G337" s="16"/>
    </row>
    <row r="338" spans="6:7" ht="12.75">
      <c r="F338" s="32"/>
      <c r="G338" s="16"/>
    </row>
    <row r="339" spans="6:7" ht="12.75">
      <c r="F339" s="32"/>
      <c r="G339" s="16"/>
    </row>
    <row r="340" spans="6:7" ht="12.75">
      <c r="F340" s="32"/>
      <c r="G340" s="16"/>
    </row>
    <row r="341" spans="6:7" ht="12.75">
      <c r="F341" s="32"/>
      <c r="G341" s="16"/>
    </row>
    <row r="342" spans="6:7" ht="12.75">
      <c r="F342" s="32"/>
      <c r="G342" s="16"/>
    </row>
    <row r="343" spans="6:7" ht="12.75">
      <c r="F343" s="32"/>
      <c r="G343" s="16"/>
    </row>
    <row r="344" spans="6:7" ht="12.75">
      <c r="F344" s="32"/>
      <c r="G344" s="16"/>
    </row>
    <row r="345" spans="6:7" ht="12.75">
      <c r="F345" s="32"/>
      <c r="G345" s="16"/>
    </row>
    <row r="346" spans="6:7" ht="12.75">
      <c r="F346" s="32"/>
      <c r="G346" s="16"/>
    </row>
    <row r="347" spans="6:7" ht="12.75">
      <c r="F347" s="32"/>
      <c r="G347" s="16"/>
    </row>
    <row r="348" spans="6:7" ht="12.75">
      <c r="F348" s="32"/>
      <c r="G348" s="16"/>
    </row>
    <row r="349" spans="6:7" ht="12.75">
      <c r="F349" s="32"/>
      <c r="G349" s="16"/>
    </row>
    <row r="350" spans="6:7" ht="12.75">
      <c r="F350" s="32"/>
      <c r="G350" s="16"/>
    </row>
    <row r="351" spans="6:7" ht="12.75">
      <c r="F351" s="32"/>
      <c r="G351" s="16"/>
    </row>
    <row r="352" spans="6:7" ht="12.75">
      <c r="F352" s="32"/>
      <c r="G352" s="16"/>
    </row>
    <row r="353" spans="6:7" ht="12.75">
      <c r="F353" s="32"/>
      <c r="G353" s="16"/>
    </row>
    <row r="354" spans="6:7" ht="12.75">
      <c r="F354" s="32"/>
      <c r="G354" s="16"/>
    </row>
    <row r="355" spans="6:7" ht="12.75">
      <c r="F355" s="32"/>
      <c r="G355" s="16"/>
    </row>
    <row r="356" spans="6:7" ht="12.75">
      <c r="F356" s="32"/>
      <c r="G356" s="16"/>
    </row>
    <row r="357" spans="6:7" ht="12.75">
      <c r="F357" s="32"/>
      <c r="G357" s="16"/>
    </row>
    <row r="358" spans="6:7" ht="12.75">
      <c r="F358" s="32"/>
      <c r="G358" s="16"/>
    </row>
    <row r="359" spans="6:7" ht="12.75">
      <c r="F359" s="32"/>
      <c r="G359" s="16"/>
    </row>
    <row r="360" spans="6:7" ht="12.75">
      <c r="F360" s="32"/>
      <c r="G360" s="16"/>
    </row>
    <row r="361" spans="6:7" ht="12.75">
      <c r="F361" s="32"/>
      <c r="G361" s="16"/>
    </row>
    <row r="362" spans="6:7" ht="12.75">
      <c r="F362" s="32"/>
      <c r="G362" s="16"/>
    </row>
    <row r="363" spans="6:7" ht="12.75">
      <c r="F363" s="32"/>
      <c r="G363" s="16"/>
    </row>
    <row r="364" spans="6:7" ht="12.75">
      <c r="F364" s="32"/>
      <c r="G364" s="16"/>
    </row>
    <row r="365" spans="6:7" ht="12.75">
      <c r="F365" s="32"/>
      <c r="G365" s="16"/>
    </row>
    <row r="366" spans="6:7" ht="12.75">
      <c r="F366" s="32"/>
      <c r="G366" s="16"/>
    </row>
    <row r="367" spans="6:7" ht="12.75">
      <c r="F367" s="32"/>
      <c r="G367" s="16"/>
    </row>
    <row r="368" spans="6:7" ht="12.75">
      <c r="F368" s="32"/>
      <c r="G368" s="16"/>
    </row>
    <row r="369" spans="6:7" ht="12.75">
      <c r="F369" s="32"/>
      <c r="G369" s="16"/>
    </row>
    <row r="370" spans="6:7" ht="12.75">
      <c r="F370" s="32"/>
      <c r="G370" s="16"/>
    </row>
    <row r="371" spans="6:7" ht="12.75">
      <c r="F371" s="32"/>
      <c r="G371" s="16"/>
    </row>
    <row r="372" spans="6:7" ht="12.75">
      <c r="F372" s="32"/>
      <c r="G372" s="16"/>
    </row>
    <row r="373" spans="6:7" ht="12.75">
      <c r="F373" s="32"/>
      <c r="G373" s="16"/>
    </row>
    <row r="374" spans="6:7" ht="12.75">
      <c r="F374" s="32"/>
      <c r="G374" s="16"/>
    </row>
    <row r="375" spans="6:7" ht="12.75">
      <c r="F375" s="32"/>
      <c r="G375" s="16"/>
    </row>
    <row r="376" spans="6:7" ht="12.75">
      <c r="F376" s="32"/>
      <c r="G376" s="16"/>
    </row>
    <row r="377" spans="6:7" ht="12.75">
      <c r="F377" s="32"/>
      <c r="G377" s="16"/>
    </row>
    <row r="378" spans="6:7" ht="12.75">
      <c r="F378" s="32"/>
      <c r="G378" s="16"/>
    </row>
    <row r="379" spans="6:7" ht="12.75">
      <c r="F379" s="32"/>
      <c r="G379" s="16"/>
    </row>
    <row r="380" spans="6:7" ht="12.75">
      <c r="F380" s="32"/>
      <c r="G380" s="16"/>
    </row>
    <row r="381" spans="6:7" ht="12.75">
      <c r="F381" s="32"/>
      <c r="G381" s="16"/>
    </row>
    <row r="382" spans="6:7" ht="12.75">
      <c r="F382" s="32"/>
      <c r="G382" s="16"/>
    </row>
    <row r="383" spans="6:7" ht="12.75">
      <c r="F383" s="32"/>
      <c r="G383" s="16"/>
    </row>
    <row r="384" spans="6:7" ht="12.75">
      <c r="F384" s="32"/>
      <c r="G384" s="16"/>
    </row>
    <row r="385" spans="6:7" ht="12.75">
      <c r="F385" s="32"/>
      <c r="G385" s="16"/>
    </row>
    <row r="386" spans="6:7" ht="12.75">
      <c r="F386" s="32"/>
      <c r="G386" s="16"/>
    </row>
    <row r="387" spans="6:7" ht="12.75">
      <c r="F387" s="32"/>
      <c r="G387" s="16"/>
    </row>
    <row r="388" spans="6:7" ht="12.75">
      <c r="F388" s="32"/>
      <c r="G388" s="16"/>
    </row>
    <row r="389" spans="6:7" ht="12.75">
      <c r="F389" s="32"/>
      <c r="G389" s="16"/>
    </row>
    <row r="390" spans="6:7" ht="12.75">
      <c r="F390" s="32"/>
      <c r="G390" s="16"/>
    </row>
    <row r="391" spans="6:7" ht="12.75">
      <c r="F391" s="32"/>
      <c r="G391" s="16"/>
    </row>
    <row r="392" spans="6:7" ht="12.75">
      <c r="F392" s="32"/>
      <c r="G392" s="16"/>
    </row>
    <row r="393" spans="6:7" ht="12.75">
      <c r="F393" s="32"/>
      <c r="G393" s="16"/>
    </row>
    <row r="394" spans="6:7" ht="12.75">
      <c r="F394" s="32"/>
      <c r="G394" s="16"/>
    </row>
    <row r="395" spans="6:7" ht="12.75">
      <c r="F395" s="32"/>
      <c r="G395" s="16"/>
    </row>
    <row r="396" spans="6:7" ht="12.75">
      <c r="F396" s="32"/>
      <c r="G396" s="16"/>
    </row>
    <row r="397" spans="6:7" ht="12.75">
      <c r="F397" s="32"/>
      <c r="G397" s="16"/>
    </row>
    <row r="398" spans="6:7" ht="12.75">
      <c r="F398" s="32"/>
      <c r="G398" s="16"/>
    </row>
    <row r="399" spans="6:7" ht="12.75">
      <c r="F399" s="32"/>
      <c r="G399" s="16"/>
    </row>
    <row r="400" spans="6:7" ht="12.75">
      <c r="F400" s="32"/>
      <c r="G400" s="16"/>
    </row>
    <row r="401" spans="6:7" ht="12.75">
      <c r="F401" s="32"/>
      <c r="G401" s="16"/>
    </row>
    <row r="402" spans="6:7" ht="12.75">
      <c r="F402" s="32"/>
      <c r="G402" s="16"/>
    </row>
    <row r="403" spans="6:7" ht="12.75">
      <c r="F403" s="32"/>
      <c r="G403" s="16"/>
    </row>
    <row r="404" spans="6:7" ht="12.75">
      <c r="F404" s="32"/>
      <c r="G404" s="16"/>
    </row>
    <row r="405" spans="6:7" ht="12.75">
      <c r="F405" s="32"/>
      <c r="G405" s="16"/>
    </row>
    <row r="406" spans="6:7" ht="12.75">
      <c r="F406" s="32"/>
      <c r="G406" s="16"/>
    </row>
    <row r="407" spans="6:7" ht="12.75">
      <c r="F407" s="32"/>
      <c r="G407" s="16"/>
    </row>
    <row r="408" spans="6:7" ht="12.75">
      <c r="F408" s="32"/>
      <c r="G408" s="16"/>
    </row>
    <row r="409" spans="6:7" ht="12.75">
      <c r="F409" s="32"/>
      <c r="G409" s="16"/>
    </row>
    <row r="410" spans="6:7" ht="12.75">
      <c r="F410" s="32"/>
      <c r="G410" s="16"/>
    </row>
    <row r="411" spans="6:7" ht="12.75">
      <c r="F411" s="32"/>
      <c r="G411" s="16"/>
    </row>
    <row r="412" spans="6:7" ht="12.75">
      <c r="F412" s="32"/>
      <c r="G412" s="16"/>
    </row>
    <row r="413" spans="6:7" ht="12.75">
      <c r="F413" s="32"/>
      <c r="G413" s="16"/>
    </row>
    <row r="414" spans="6:7" ht="12.75">
      <c r="F414" s="32"/>
      <c r="G414" s="16"/>
    </row>
    <row r="415" spans="6:7" ht="12.75">
      <c r="F415" s="32"/>
      <c r="G415" s="16"/>
    </row>
    <row r="416" spans="6:7" ht="12.75">
      <c r="F416" s="32"/>
      <c r="G416" s="16"/>
    </row>
    <row r="417" spans="6:7" ht="12.75">
      <c r="F417" s="32"/>
      <c r="G417" s="16"/>
    </row>
    <row r="418" spans="6:7" ht="12.75">
      <c r="F418" s="32"/>
      <c r="G418" s="16"/>
    </row>
    <row r="419" spans="6:7" ht="12.75">
      <c r="F419" s="32"/>
      <c r="G419" s="16"/>
    </row>
    <row r="420" spans="6:7" ht="12.75">
      <c r="F420" s="32"/>
      <c r="G420" s="16"/>
    </row>
    <row r="421" spans="6:7" ht="12.75">
      <c r="F421" s="32"/>
      <c r="G421" s="16"/>
    </row>
    <row r="422" spans="6:7" ht="12.75">
      <c r="F422" s="32"/>
      <c r="G422" s="16"/>
    </row>
    <row r="423" spans="6:7" ht="12.75">
      <c r="F423" s="32"/>
      <c r="G423" s="16"/>
    </row>
    <row r="424" spans="6:7" ht="12.75">
      <c r="F424" s="32"/>
      <c r="G424" s="16"/>
    </row>
    <row r="425" spans="6:7" ht="12.75">
      <c r="F425" s="32"/>
      <c r="G425" s="16"/>
    </row>
    <row r="426" spans="6:7" ht="12.75">
      <c r="F426" s="32"/>
      <c r="G426" s="16"/>
    </row>
    <row r="427" spans="6:7" ht="12.75">
      <c r="F427" s="32"/>
      <c r="G427" s="16"/>
    </row>
    <row r="428" spans="6:7" ht="12.75">
      <c r="F428" s="32"/>
      <c r="G428" s="16"/>
    </row>
    <row r="429" spans="6:7" ht="12.75">
      <c r="F429" s="32"/>
      <c r="G429" s="16"/>
    </row>
    <row r="430" spans="6:7" ht="12.75">
      <c r="F430" s="32"/>
      <c r="G430" s="16"/>
    </row>
    <row r="431" spans="6:7" ht="12.75">
      <c r="F431" s="32"/>
      <c r="G431" s="16"/>
    </row>
    <row r="432" spans="6:7" ht="12.75">
      <c r="F432" s="32"/>
      <c r="G432" s="16"/>
    </row>
    <row r="433" spans="6:7" ht="12.75">
      <c r="F433" s="32"/>
      <c r="G433" s="16"/>
    </row>
    <row r="434" spans="6:7" ht="12.75">
      <c r="F434" s="32"/>
      <c r="G434" s="16"/>
    </row>
    <row r="435" spans="6:7" ht="12.75">
      <c r="F435" s="32"/>
      <c r="G435" s="16"/>
    </row>
    <row r="436" spans="6:7" ht="12.75">
      <c r="F436" s="32"/>
      <c r="G436" s="16"/>
    </row>
    <row r="437" spans="6:7" ht="12.75">
      <c r="F437" s="32"/>
      <c r="G437" s="16"/>
    </row>
    <row r="438" spans="6:7" ht="12.75">
      <c r="F438" s="32"/>
      <c r="G438" s="16"/>
    </row>
    <row r="439" spans="6:7" ht="12.75">
      <c r="F439" s="32"/>
      <c r="G439" s="16"/>
    </row>
    <row r="440" spans="6:7" ht="12.75">
      <c r="F440" s="32"/>
      <c r="G440" s="16"/>
    </row>
    <row r="441" spans="6:7" ht="12.75">
      <c r="F441" s="32"/>
      <c r="G441" s="16"/>
    </row>
    <row r="442" spans="6:7" ht="12.75">
      <c r="F442" s="32"/>
      <c r="G442" s="16"/>
    </row>
    <row r="443" spans="6:7" ht="12.75">
      <c r="F443" s="32"/>
      <c r="G443" s="16"/>
    </row>
    <row r="444" spans="6:7" ht="12.75">
      <c r="F444" s="32"/>
      <c r="G444" s="16"/>
    </row>
    <row r="445" spans="6:7" ht="12.75">
      <c r="F445" s="32"/>
      <c r="G445" s="16"/>
    </row>
    <row r="446" spans="6:7" ht="12.75">
      <c r="F446" s="32"/>
      <c r="G446" s="16"/>
    </row>
    <row r="447" spans="6:7" ht="12.75">
      <c r="F447" s="32"/>
      <c r="G447" s="16"/>
    </row>
    <row r="448" spans="6:7" ht="12.75">
      <c r="F448" s="32"/>
      <c r="G448" s="16"/>
    </row>
    <row r="449" spans="6:7" ht="12.75">
      <c r="F449" s="32"/>
      <c r="G449" s="16"/>
    </row>
    <row r="450" spans="6:7" ht="12.75">
      <c r="F450" s="32"/>
      <c r="G450" s="16"/>
    </row>
    <row r="451" spans="6:7" ht="12.75">
      <c r="F451" s="32"/>
      <c r="G451" s="16"/>
    </row>
    <row r="452" spans="6:7" ht="12.75">
      <c r="F452" s="32"/>
      <c r="G452" s="16"/>
    </row>
    <row r="453" spans="6:7" ht="12.75">
      <c r="F453" s="32"/>
      <c r="G453" s="16"/>
    </row>
    <row r="454" spans="6:7" ht="12.75">
      <c r="F454" s="32"/>
      <c r="G454" s="16"/>
    </row>
    <row r="455" spans="6:7" ht="12.75">
      <c r="F455" s="32"/>
      <c r="G455" s="16"/>
    </row>
    <row r="456" spans="6:7" ht="12.75">
      <c r="F456" s="32"/>
      <c r="G456" s="16"/>
    </row>
    <row r="457" spans="6:7" ht="12.75">
      <c r="F457" s="32"/>
      <c r="G457" s="16"/>
    </row>
    <row r="458" spans="6:7" ht="12.75">
      <c r="F458" s="32"/>
      <c r="G458" s="16"/>
    </row>
    <row r="459" spans="6:7" ht="12.75">
      <c r="F459" s="32"/>
      <c r="G459" s="16"/>
    </row>
    <row r="460" spans="6:7" ht="12.75">
      <c r="F460" s="32"/>
      <c r="G460" s="16"/>
    </row>
    <row r="461" spans="6:7" ht="12.75">
      <c r="F461" s="32"/>
      <c r="G461" s="16"/>
    </row>
    <row r="462" spans="6:7" ht="12.75">
      <c r="F462" s="32"/>
      <c r="G462" s="16"/>
    </row>
    <row r="463" spans="6:7" ht="12.75">
      <c r="F463" s="32"/>
      <c r="G463" s="16"/>
    </row>
    <row r="464" spans="6:7" ht="12.75">
      <c r="F464" s="32"/>
      <c r="G464" s="16"/>
    </row>
    <row r="465" spans="6:7" ht="12.75">
      <c r="F465" s="32"/>
      <c r="G465" s="16"/>
    </row>
    <row r="466" spans="6:7" ht="12.75">
      <c r="F466" s="32"/>
      <c r="G466" s="16"/>
    </row>
    <row r="467" spans="6:7" ht="12.75">
      <c r="F467" s="32"/>
      <c r="G467" s="16"/>
    </row>
    <row r="468" spans="6:7" ht="12.75">
      <c r="F468" s="32"/>
      <c r="G468" s="16"/>
    </row>
    <row r="469" spans="6:7" ht="12.75">
      <c r="F469" s="32"/>
      <c r="G469" s="16"/>
    </row>
    <row r="470" spans="6:7" ht="12.75">
      <c r="F470" s="32"/>
      <c r="G470" s="16"/>
    </row>
    <row r="471" spans="6:7" ht="12.75">
      <c r="F471" s="32"/>
      <c r="G471" s="16"/>
    </row>
    <row r="472" spans="6:7" ht="12.75">
      <c r="F472" s="32"/>
      <c r="G472" s="16"/>
    </row>
    <row r="473" spans="6:7" ht="12.75">
      <c r="F473" s="32"/>
      <c r="G473" s="16"/>
    </row>
    <row r="474" spans="6:7" ht="12.75">
      <c r="F474" s="32"/>
      <c r="G474" s="16"/>
    </row>
    <row r="475" spans="6:7" ht="12.75">
      <c r="F475" s="32"/>
      <c r="G475" s="16"/>
    </row>
    <row r="476" spans="6:7" ht="12.75">
      <c r="F476" s="32"/>
      <c r="G476" s="16"/>
    </row>
    <row r="477" spans="6:7" ht="12.75">
      <c r="F477" s="32"/>
      <c r="G477" s="16"/>
    </row>
    <row r="478" spans="6:7" ht="12.75">
      <c r="F478" s="32"/>
      <c r="G478" s="16"/>
    </row>
    <row r="479" spans="6:7" ht="12.75">
      <c r="F479" s="32"/>
      <c r="G479" s="16"/>
    </row>
    <row r="480" spans="6:7" ht="12.75">
      <c r="F480" s="32"/>
      <c r="G480" s="16"/>
    </row>
    <row r="481" spans="6:7" ht="12.75">
      <c r="F481" s="32"/>
      <c r="G481" s="16"/>
    </row>
    <row r="482" spans="6:7" ht="12.75">
      <c r="F482" s="32"/>
      <c r="G482" s="16"/>
    </row>
    <row r="483" spans="6:7" ht="12.75">
      <c r="F483" s="32"/>
      <c r="G483" s="16"/>
    </row>
    <row r="484" spans="6:7" ht="12.75">
      <c r="F484" s="32"/>
      <c r="G484" s="16"/>
    </row>
    <row r="485" spans="6:7" ht="12.75">
      <c r="F485" s="32"/>
      <c r="G485" s="16"/>
    </row>
    <row r="486" spans="6:7" ht="12.75">
      <c r="F486" s="32"/>
      <c r="G486" s="16"/>
    </row>
    <row r="487" spans="6:7" ht="12.75">
      <c r="F487" s="32"/>
      <c r="G487" s="16"/>
    </row>
    <row r="488" spans="6:7" ht="12.75">
      <c r="F488" s="32"/>
      <c r="G488" s="16"/>
    </row>
    <row r="489" spans="6:7" ht="12.75">
      <c r="F489" s="32"/>
      <c r="G489" s="16"/>
    </row>
    <row r="490" spans="6:7" ht="12.75">
      <c r="F490" s="32"/>
      <c r="G490" s="16"/>
    </row>
    <row r="491" spans="6:7" ht="12.75">
      <c r="F491" s="32"/>
      <c r="G491" s="16"/>
    </row>
    <row r="492" spans="6:7" ht="12.75">
      <c r="F492" s="32"/>
      <c r="G492" s="16"/>
    </row>
    <row r="493" spans="6:7" ht="12.75">
      <c r="F493" s="32"/>
      <c r="G493" s="16"/>
    </row>
    <row r="494" spans="6:7" ht="12.75">
      <c r="F494" s="32"/>
      <c r="G494" s="16"/>
    </row>
    <row r="495" spans="6:7" ht="12.75">
      <c r="F495" s="32"/>
      <c r="G495" s="16"/>
    </row>
    <row r="496" spans="6:7" ht="12.75">
      <c r="F496" s="32"/>
      <c r="G496" s="16"/>
    </row>
    <row r="497" spans="6:7" ht="12.75">
      <c r="F497" s="32"/>
      <c r="G497" s="16"/>
    </row>
    <row r="498" spans="6:7" ht="12.75">
      <c r="F498" s="32"/>
      <c r="G498" s="16"/>
    </row>
    <row r="499" spans="6:7" ht="12.75">
      <c r="F499" s="32"/>
      <c r="G499" s="16"/>
    </row>
    <row r="500" spans="6:7" ht="12.75">
      <c r="F500" s="32"/>
      <c r="G500" s="16"/>
    </row>
    <row r="501" spans="6:7" ht="12.75">
      <c r="F501" s="32"/>
      <c r="G501" s="16"/>
    </row>
    <row r="502" spans="6:7" ht="12.75">
      <c r="F502" s="32"/>
      <c r="G502" s="16"/>
    </row>
    <row r="503" spans="6:7" ht="12.75">
      <c r="F503" s="32"/>
      <c r="G503" s="16"/>
    </row>
    <row r="504" spans="6:7" ht="12.75">
      <c r="F504" s="32"/>
      <c r="G504" s="16"/>
    </row>
    <row r="505" spans="6:7" ht="12.75">
      <c r="F505" s="32"/>
      <c r="G505" s="16"/>
    </row>
    <row r="506" spans="6:7" ht="12.75">
      <c r="F506" s="32"/>
      <c r="G506" s="16"/>
    </row>
    <row r="507" spans="6:7" ht="12.75">
      <c r="F507" s="32"/>
      <c r="G507" s="16"/>
    </row>
    <row r="508" spans="6:7" ht="12.75">
      <c r="F508" s="32"/>
      <c r="G508" s="16"/>
    </row>
    <row r="509" spans="6:7" ht="12.75">
      <c r="F509" s="32"/>
      <c r="G509" s="16"/>
    </row>
    <row r="510" spans="6:7" ht="12.75">
      <c r="F510" s="32"/>
      <c r="G510" s="16"/>
    </row>
    <row r="511" spans="6:7" ht="12.75">
      <c r="F511" s="32"/>
      <c r="G511" s="16"/>
    </row>
    <row r="512" spans="6:7" ht="12.75">
      <c r="F512" s="32"/>
      <c r="G512" s="16"/>
    </row>
    <row r="513" spans="6:7" ht="12.75">
      <c r="F513" s="32"/>
      <c r="G513" s="16"/>
    </row>
    <row r="514" spans="6:7" ht="12.75">
      <c r="F514" s="32"/>
      <c r="G514" s="16"/>
    </row>
    <row r="515" spans="6:7" ht="12.75">
      <c r="F515" s="32"/>
      <c r="G515" s="16"/>
    </row>
    <row r="516" spans="6:7" ht="12.75">
      <c r="F516" s="32"/>
      <c r="G516" s="16"/>
    </row>
    <row r="517" spans="6:7" ht="12.75">
      <c r="F517" s="32"/>
      <c r="G517" s="16"/>
    </row>
    <row r="518" spans="6:7" ht="12.75">
      <c r="F518" s="32"/>
      <c r="G518" s="16"/>
    </row>
    <row r="519" spans="6:7" ht="12.75">
      <c r="F519" s="32"/>
      <c r="G519" s="16"/>
    </row>
    <row r="520" spans="6:7" ht="12.75">
      <c r="F520" s="32"/>
      <c r="G520" s="16"/>
    </row>
    <row r="521" spans="6:7" ht="12.75">
      <c r="F521" s="32"/>
      <c r="G521" s="16"/>
    </row>
    <row r="522" spans="6:7" ht="12.75">
      <c r="F522" s="32"/>
      <c r="G522" s="16"/>
    </row>
    <row r="523" spans="6:7" ht="12.75">
      <c r="F523" s="32"/>
      <c r="G523" s="16"/>
    </row>
    <row r="524" spans="6:7" ht="12.75">
      <c r="F524" s="32"/>
      <c r="G524" s="16"/>
    </row>
    <row r="525" spans="6:7" ht="12.75">
      <c r="F525" s="32"/>
      <c r="G525" s="16"/>
    </row>
    <row r="526" spans="6:7" ht="12.75">
      <c r="F526" s="32"/>
      <c r="G526" s="16"/>
    </row>
    <row r="527" spans="6:7" ht="12.75">
      <c r="F527" s="32"/>
      <c r="G527" s="16"/>
    </row>
    <row r="528" spans="6:7" ht="12.75">
      <c r="F528" s="32"/>
      <c r="G528" s="16"/>
    </row>
    <row r="529" spans="6:7" ht="12.75">
      <c r="F529" s="32"/>
      <c r="G529" s="16"/>
    </row>
    <row r="530" spans="6:7" ht="12.75">
      <c r="F530" s="32"/>
      <c r="G530" s="16"/>
    </row>
    <row r="531" spans="6:7" ht="12.75">
      <c r="F531" s="32"/>
      <c r="G531" s="16"/>
    </row>
    <row r="532" spans="6:7" ht="12.75">
      <c r="F532" s="32"/>
      <c r="G532" s="16"/>
    </row>
    <row r="533" spans="6:7" ht="12.75">
      <c r="F533" s="32"/>
      <c r="G533" s="16"/>
    </row>
    <row r="534" spans="6:7" ht="12.75">
      <c r="F534" s="32"/>
      <c r="G534" s="16"/>
    </row>
    <row r="535" spans="6:7" ht="12.75">
      <c r="F535" s="32"/>
      <c r="G535" s="16"/>
    </row>
    <row r="536" spans="6:7" ht="12.75">
      <c r="F536" s="32"/>
      <c r="G536" s="16"/>
    </row>
    <row r="537" spans="6:7" ht="12.75">
      <c r="F537" s="32"/>
      <c r="G537" s="16"/>
    </row>
    <row r="538" spans="6:7" ht="12.75">
      <c r="F538" s="32"/>
      <c r="G538" s="16"/>
    </row>
    <row r="539" spans="6:7" ht="12.75">
      <c r="F539" s="32"/>
      <c r="G539" s="16"/>
    </row>
    <row r="540" spans="6:7" ht="12.75">
      <c r="F540" s="32"/>
      <c r="G540" s="16"/>
    </row>
    <row r="541" spans="6:7" ht="12.75">
      <c r="F541" s="32"/>
      <c r="G541" s="16"/>
    </row>
    <row r="542" spans="6:7" ht="12.75">
      <c r="F542" s="32"/>
      <c r="G542" s="16"/>
    </row>
    <row r="543" spans="6:7" ht="12.75">
      <c r="F543" s="32"/>
      <c r="G543" s="16"/>
    </row>
    <row r="544" spans="6:7" ht="12.75">
      <c r="F544" s="32"/>
      <c r="G544" s="16"/>
    </row>
    <row r="545" spans="6:7" ht="12.75">
      <c r="F545" s="32"/>
      <c r="G545" s="16"/>
    </row>
    <row r="546" spans="6:7" ht="12.75">
      <c r="F546" s="32"/>
      <c r="G546" s="16"/>
    </row>
    <row r="547" spans="6:7" ht="12.75">
      <c r="F547" s="32"/>
      <c r="G547" s="16"/>
    </row>
    <row r="548" spans="6:7" ht="12.75">
      <c r="F548" s="32"/>
      <c r="G548" s="16"/>
    </row>
    <row r="549" spans="6:7" ht="12.75">
      <c r="F549" s="32"/>
      <c r="G549" s="16"/>
    </row>
    <row r="550" spans="6:7" ht="12.75">
      <c r="F550" s="32"/>
      <c r="G550" s="16"/>
    </row>
    <row r="551" spans="6:7" ht="12.75">
      <c r="F551" s="32"/>
      <c r="G551" s="16"/>
    </row>
    <row r="552" spans="6:7" ht="12.75">
      <c r="F552" s="32"/>
      <c r="G552" s="16"/>
    </row>
    <row r="553" spans="6:7" ht="12.75">
      <c r="F553" s="32"/>
      <c r="G553" s="16"/>
    </row>
    <row r="554" spans="6:7" ht="12.75">
      <c r="F554" s="32"/>
      <c r="G554" s="16"/>
    </row>
    <row r="555" spans="6:7" ht="12.75">
      <c r="F555" s="32"/>
      <c r="G555" s="16"/>
    </row>
    <row r="556" spans="6:7" ht="12.75">
      <c r="F556" s="32"/>
      <c r="G556" s="16"/>
    </row>
    <row r="557" spans="6:7" ht="12.75">
      <c r="F557" s="32"/>
      <c r="G557" s="16"/>
    </row>
    <row r="558" spans="6:7" ht="12.75">
      <c r="F558" s="32"/>
      <c r="G558" s="16"/>
    </row>
    <row r="559" spans="6:7" ht="12.75">
      <c r="F559" s="32"/>
      <c r="G559" s="16"/>
    </row>
    <row r="560" spans="6:7" ht="12.75">
      <c r="F560" s="32"/>
      <c r="G560" s="16"/>
    </row>
    <row r="561" spans="6:7" ht="12.75">
      <c r="F561" s="32"/>
      <c r="G561" s="16"/>
    </row>
    <row r="562" spans="6:7" ht="12.75">
      <c r="F562" s="32"/>
      <c r="G562" s="16"/>
    </row>
    <row r="563" spans="6:7" ht="12.75">
      <c r="F563" s="32"/>
      <c r="G563" s="16"/>
    </row>
    <row r="564" spans="6:7" ht="12.75">
      <c r="F564" s="32"/>
      <c r="G564" s="16"/>
    </row>
    <row r="565" spans="6:7" ht="12.75">
      <c r="F565" s="32"/>
      <c r="G565" s="16"/>
    </row>
    <row r="566" spans="6:7" ht="12.75">
      <c r="F566" s="32"/>
      <c r="G566" s="16"/>
    </row>
    <row r="567" spans="6:7" ht="12.75">
      <c r="F567" s="32"/>
      <c r="G567" s="16"/>
    </row>
    <row r="568" spans="6:7" ht="12.75">
      <c r="F568" s="32"/>
      <c r="G568" s="16"/>
    </row>
    <row r="569" spans="6:7" ht="12.75">
      <c r="F569" s="32"/>
      <c r="G569" s="16"/>
    </row>
    <row r="570" spans="6:7" ht="12.75">
      <c r="F570" s="32"/>
      <c r="G570" s="16"/>
    </row>
    <row r="571" spans="6:7" ht="12.75">
      <c r="F571" s="32"/>
      <c r="G571" s="16"/>
    </row>
    <row r="572" spans="6:7" ht="12.75">
      <c r="F572" s="32"/>
      <c r="G572" s="16"/>
    </row>
    <row r="573" spans="6:7" ht="12.75">
      <c r="F573" s="32"/>
      <c r="G573" s="16"/>
    </row>
    <row r="574" spans="6:7" ht="12.75">
      <c r="F574" s="32"/>
      <c r="G574" s="16"/>
    </row>
    <row r="575" spans="6:7" ht="12.75">
      <c r="F575" s="32"/>
      <c r="G575" s="16"/>
    </row>
    <row r="576" spans="6:7" ht="12.75">
      <c r="F576" s="32"/>
      <c r="G576" s="16"/>
    </row>
    <row r="577" spans="6:7" ht="12.75">
      <c r="F577" s="32"/>
      <c r="G577" s="16"/>
    </row>
    <row r="578" spans="6:7" ht="12.75">
      <c r="F578" s="32"/>
      <c r="G578" s="16"/>
    </row>
    <row r="579" spans="6:7" ht="12.75">
      <c r="F579" s="32"/>
      <c r="G579" s="16"/>
    </row>
    <row r="580" spans="6:7" ht="12.75">
      <c r="F580" s="32"/>
      <c r="G580" s="16"/>
    </row>
    <row r="581" spans="6:7" ht="12.75">
      <c r="F581" s="32"/>
      <c r="G581" s="16"/>
    </row>
    <row r="582" spans="6:7" ht="12.75">
      <c r="F582" s="32"/>
      <c r="G582" s="16"/>
    </row>
    <row r="583" spans="6:7" ht="12.75">
      <c r="F583" s="32"/>
      <c r="G583" s="16"/>
    </row>
    <row r="584" spans="6:7" ht="12.75">
      <c r="F584" s="32"/>
      <c r="G584" s="16"/>
    </row>
    <row r="585" spans="6:7" ht="12.75">
      <c r="F585" s="32"/>
      <c r="G585" s="16"/>
    </row>
    <row r="586" spans="6:7" ht="12.75">
      <c r="F586" s="32"/>
      <c r="G586" s="16"/>
    </row>
    <row r="587" spans="6:7" ht="12.75">
      <c r="F587" s="32"/>
      <c r="G587" s="16"/>
    </row>
    <row r="588" spans="6:7" ht="12.75">
      <c r="F588" s="32"/>
      <c r="G588" s="16"/>
    </row>
    <row r="589" spans="6:7" ht="12.75">
      <c r="F589" s="32"/>
      <c r="G589" s="16"/>
    </row>
    <row r="590" spans="6:7" ht="12.75">
      <c r="F590" s="32"/>
      <c r="G590" s="16"/>
    </row>
    <row r="591" spans="6:7" ht="12.75">
      <c r="F591" s="32"/>
      <c r="G591" s="16"/>
    </row>
    <row r="592" spans="6:7" ht="12.75">
      <c r="F592" s="32"/>
      <c r="G592" s="16"/>
    </row>
    <row r="593" spans="6:7" ht="12.75">
      <c r="F593" s="32"/>
      <c r="G593" s="16"/>
    </row>
    <row r="594" spans="6:7" ht="12.75">
      <c r="F594" s="32"/>
      <c r="G594" s="16"/>
    </row>
    <row r="595" spans="6:7" ht="12.75">
      <c r="F595" s="32"/>
      <c r="G595" s="16"/>
    </row>
    <row r="596" spans="6:7" ht="12.75">
      <c r="F596" s="32"/>
      <c r="G596" s="16"/>
    </row>
    <row r="597" spans="6:7" ht="12.75">
      <c r="F597" s="32"/>
      <c r="G597" s="16"/>
    </row>
    <row r="598" spans="6:7" ht="12.75">
      <c r="F598" s="32"/>
      <c r="G598" s="16"/>
    </row>
    <row r="599" spans="6:7" ht="12.75">
      <c r="F599" s="32"/>
      <c r="G599" s="16"/>
    </row>
    <row r="600" spans="6:7" ht="12.75">
      <c r="F600" s="32"/>
      <c r="G600" s="16"/>
    </row>
    <row r="601" spans="6:7" ht="12.75">
      <c r="F601" s="32"/>
      <c r="G601" s="16"/>
    </row>
    <row r="602" spans="6:7" ht="12.75">
      <c r="F602" s="32"/>
      <c r="G602" s="16"/>
    </row>
    <row r="603" spans="6:7" ht="12.75">
      <c r="F603" s="32"/>
      <c r="G603" s="16"/>
    </row>
    <row r="604" spans="6:7" ht="12.75">
      <c r="F604" s="32"/>
      <c r="G604" s="16"/>
    </row>
    <row r="605" spans="6:7" ht="12.75">
      <c r="F605" s="32"/>
      <c r="G605" s="16"/>
    </row>
    <row r="606" spans="6:7" ht="12.75">
      <c r="F606" s="32"/>
      <c r="G606" s="16"/>
    </row>
    <row r="607" spans="6:7" ht="12.75">
      <c r="F607" s="32"/>
      <c r="G607" s="16"/>
    </row>
    <row r="608" spans="6:7" ht="12.75">
      <c r="F608" s="32"/>
      <c r="G608" s="16"/>
    </row>
    <row r="609" spans="6:7" ht="12.75">
      <c r="F609" s="32"/>
      <c r="G609" s="16"/>
    </row>
    <row r="610" spans="6:7" ht="12.75">
      <c r="F610" s="32"/>
      <c r="G610" s="16"/>
    </row>
    <row r="611" spans="6:7" ht="12.75">
      <c r="F611" s="32"/>
      <c r="G611" s="16"/>
    </row>
    <row r="612" spans="6:7" ht="12.75">
      <c r="F612" s="32"/>
      <c r="G612" s="16"/>
    </row>
    <row r="613" spans="6:7" ht="12.75">
      <c r="F613" s="32"/>
      <c r="G613" s="16"/>
    </row>
    <row r="614" spans="6:7" ht="12.75">
      <c r="F614" s="32"/>
      <c r="G614" s="16"/>
    </row>
    <row r="615" spans="6:7" ht="12.75">
      <c r="F615" s="32"/>
      <c r="G615" s="16"/>
    </row>
    <row r="616" spans="6:7" ht="12.75">
      <c r="F616" s="32"/>
      <c r="G616" s="16"/>
    </row>
    <row r="617" spans="6:7" ht="12.75">
      <c r="F617" s="32"/>
      <c r="G617" s="16"/>
    </row>
    <row r="618" spans="6:7" ht="12.75">
      <c r="F618" s="32"/>
      <c r="G618" s="16"/>
    </row>
    <row r="619" spans="6:7" ht="12.75">
      <c r="F619" s="32"/>
      <c r="G619" s="16"/>
    </row>
    <row r="620" spans="6:7" ht="12.75">
      <c r="F620" s="32"/>
      <c r="G620" s="16"/>
    </row>
    <row r="621" spans="6:7" ht="12.75">
      <c r="F621" s="32"/>
      <c r="G621" s="16"/>
    </row>
    <row r="622" spans="6:7" ht="12.75">
      <c r="F622" s="32"/>
      <c r="G622" s="16"/>
    </row>
    <row r="623" spans="6:7" ht="12.75">
      <c r="F623" s="32"/>
      <c r="G623" s="16"/>
    </row>
    <row r="624" spans="6:7" ht="12.75">
      <c r="F624" s="32"/>
      <c r="G624" s="16"/>
    </row>
    <row r="625" spans="6:7" ht="12.75">
      <c r="F625" s="32"/>
      <c r="G625" s="16"/>
    </row>
    <row r="626" spans="6:7" ht="12.75">
      <c r="F626" s="32"/>
      <c r="G626" s="16"/>
    </row>
    <row r="627" spans="6:7" ht="12.75">
      <c r="F627" s="32"/>
      <c r="G627" s="16"/>
    </row>
    <row r="628" spans="6:7" ht="12.75">
      <c r="F628" s="32"/>
      <c r="G628" s="16"/>
    </row>
    <row r="629" spans="6:7" ht="12.75">
      <c r="F629" s="32"/>
      <c r="G629" s="16"/>
    </row>
    <row r="630" spans="6:7" ht="12.75">
      <c r="F630" s="32"/>
      <c r="G630" s="16"/>
    </row>
    <row r="631" spans="6:7" ht="12.75">
      <c r="F631" s="32"/>
      <c r="G631" s="16"/>
    </row>
    <row r="632" spans="6:7" ht="12.75">
      <c r="F632" s="32"/>
      <c r="G632" s="16"/>
    </row>
    <row r="633" spans="6:7" ht="12.75">
      <c r="F633" s="32"/>
      <c r="G633" s="16"/>
    </row>
    <row r="634" spans="6:7" ht="12.75">
      <c r="F634" s="32"/>
      <c r="G634" s="16"/>
    </row>
    <row r="635" spans="6:7" ht="12.75">
      <c r="F635" s="32"/>
      <c r="G635" s="16"/>
    </row>
    <row r="636" spans="6:7" ht="12.75">
      <c r="F636" s="32"/>
      <c r="G636" s="16"/>
    </row>
    <row r="637" spans="6:7" ht="12.75">
      <c r="F637" s="32"/>
      <c r="G637" s="16"/>
    </row>
    <row r="638" spans="6:7" ht="12.75">
      <c r="F638" s="32"/>
      <c r="G638" s="16"/>
    </row>
    <row r="639" spans="6:7" ht="12.75">
      <c r="F639" s="32"/>
      <c r="G639" s="16"/>
    </row>
    <row r="640" spans="6:7" ht="12.75">
      <c r="F640" s="32"/>
      <c r="G640" s="16"/>
    </row>
    <row r="641" spans="6:7" ht="12.75">
      <c r="F641" s="32"/>
      <c r="G641" s="16"/>
    </row>
  </sheetData>
  <mergeCells count="12">
    <mergeCell ref="A167:D167"/>
    <mergeCell ref="A6:G6"/>
    <mergeCell ref="A7:G7"/>
    <mergeCell ref="C139:C140"/>
    <mergeCell ref="D139:D140"/>
    <mergeCell ref="E139:E140"/>
    <mergeCell ref="F139:F140"/>
    <mergeCell ref="G139:G140"/>
    <mergeCell ref="A50:A58"/>
    <mergeCell ref="B50:B58"/>
    <mergeCell ref="A98:A121"/>
    <mergeCell ref="B98:B121"/>
  </mergeCells>
  <printOptions/>
  <pageMargins left="0.75" right="0.32" top="0.34" bottom="0.42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H82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7" width="9.125" style="1" customWidth="1"/>
    <col min="8" max="8" width="11.75390625" style="1" bestFit="1" customWidth="1"/>
    <col min="9" max="16384" width="9.125" style="1" customWidth="1"/>
  </cols>
  <sheetData>
    <row r="1" spans="1:6" s="36" customFormat="1" ht="19.5" customHeight="1">
      <c r="A1" s="201" t="s">
        <v>96</v>
      </c>
      <c r="B1" s="201"/>
      <c r="C1" s="201"/>
      <c r="D1" s="201"/>
      <c r="E1" s="201"/>
      <c r="F1" s="201"/>
    </row>
    <row r="2" spans="1:6" s="36" customFormat="1" ht="15" customHeight="1">
      <c r="A2" s="201"/>
      <c r="B2" s="201"/>
      <c r="C2" s="201"/>
      <c r="D2" s="201"/>
      <c r="E2" s="201"/>
      <c r="F2" s="201"/>
    </row>
    <row r="3" s="36" customFormat="1" ht="13.5" thickBot="1">
      <c r="F3" s="79" t="s">
        <v>167</v>
      </c>
    </row>
    <row r="4" spans="1:6" s="36" customFormat="1" ht="15.75" thickBot="1">
      <c r="A4" s="56" t="s">
        <v>124</v>
      </c>
      <c r="B4" s="56" t="s">
        <v>121</v>
      </c>
      <c r="C4" s="56" t="s">
        <v>133</v>
      </c>
      <c r="D4" s="57" t="s">
        <v>133</v>
      </c>
      <c r="E4" s="199" t="s">
        <v>122</v>
      </c>
      <c r="F4" s="200"/>
    </row>
    <row r="5" spans="1:6" s="36" customFormat="1" ht="30.75" thickBot="1">
      <c r="A5" s="58"/>
      <c r="B5" s="58"/>
      <c r="C5" s="59" t="s">
        <v>134</v>
      </c>
      <c r="D5" s="60" t="s">
        <v>98</v>
      </c>
      <c r="E5" s="55" t="s">
        <v>95</v>
      </c>
      <c r="F5" s="55" t="s">
        <v>94</v>
      </c>
    </row>
    <row r="6" spans="1:6" s="36" customFormat="1" ht="9" customHeight="1" thickBot="1">
      <c r="A6" s="155">
        <v>1</v>
      </c>
      <c r="B6" s="155">
        <v>2</v>
      </c>
      <c r="C6" s="162">
        <v>3</v>
      </c>
      <c r="D6" s="155"/>
      <c r="E6" s="165">
        <v>3</v>
      </c>
      <c r="F6" s="155">
        <v>4</v>
      </c>
    </row>
    <row r="7" spans="1:6" s="36" customFormat="1" ht="19.5" customHeight="1">
      <c r="A7" s="64" t="s">
        <v>125</v>
      </c>
      <c r="B7" s="150" t="s">
        <v>135</v>
      </c>
      <c r="C7" s="151"/>
      <c r="D7" s="38"/>
      <c r="E7" s="166">
        <v>66245029</v>
      </c>
      <c r="F7" s="170">
        <v>81413005.35</v>
      </c>
    </row>
    <row r="8" spans="1:6" s="36" customFormat="1" ht="19.5" customHeight="1">
      <c r="A8" s="61" t="s">
        <v>129</v>
      </c>
      <c r="B8" s="150" t="s">
        <v>136</v>
      </c>
      <c r="C8" s="151"/>
      <c r="D8" s="38"/>
      <c r="E8" s="166">
        <v>65341530</v>
      </c>
      <c r="F8" s="170">
        <v>87664448.35</v>
      </c>
    </row>
    <row r="9" spans="1:6" s="36" customFormat="1" ht="19.5" customHeight="1" hidden="1">
      <c r="A9" s="161"/>
      <c r="B9" s="157"/>
      <c r="C9" s="42"/>
      <c r="D9" s="37"/>
      <c r="E9" s="167"/>
      <c r="F9" s="49"/>
    </row>
    <row r="10" spans="1:6" s="36" customFormat="1" ht="19.5" customHeight="1">
      <c r="A10" s="63"/>
      <c r="B10" s="158" t="s">
        <v>157</v>
      </c>
      <c r="C10" s="44"/>
      <c r="D10" s="38"/>
      <c r="E10" s="166">
        <f>E7-E8</f>
        <v>903499</v>
      </c>
      <c r="F10" s="170">
        <f>F7-F8</f>
        <v>-6251443</v>
      </c>
    </row>
    <row r="11" spans="1:6" s="36" customFormat="1" ht="0.75" customHeight="1">
      <c r="A11" s="63"/>
      <c r="B11" s="70"/>
      <c r="C11" s="42"/>
      <c r="D11" s="37"/>
      <c r="E11" s="167"/>
      <c r="F11" s="49"/>
    </row>
    <row r="12" spans="1:6" s="36" customFormat="1" ht="19.5" customHeight="1">
      <c r="A12" s="172"/>
      <c r="B12" s="159" t="s">
        <v>165</v>
      </c>
      <c r="C12" s="163"/>
      <c r="D12" s="160"/>
      <c r="E12" s="168">
        <f>E13-E23</f>
        <v>-903499</v>
      </c>
      <c r="F12" s="171">
        <f>F13-F23</f>
        <v>6251443</v>
      </c>
    </row>
    <row r="13" spans="1:6" s="36" customFormat="1" ht="19.5" customHeight="1" thickBot="1">
      <c r="A13" s="146" t="s">
        <v>130</v>
      </c>
      <c r="B13" s="147" t="s">
        <v>143</v>
      </c>
      <c r="C13" s="148"/>
      <c r="D13" s="154"/>
      <c r="E13" s="169">
        <f>SUM(E14:E22)</f>
        <v>7163813</v>
      </c>
      <c r="F13" s="149">
        <f>SUM(F14:F22)</f>
        <v>10487157</v>
      </c>
    </row>
    <row r="14" spans="1:8" s="36" customFormat="1" ht="19.5" customHeight="1">
      <c r="A14" s="64" t="s">
        <v>126</v>
      </c>
      <c r="B14" s="65" t="s">
        <v>99</v>
      </c>
      <c r="C14" s="39" t="s">
        <v>153</v>
      </c>
      <c r="D14" s="156" t="s">
        <v>153</v>
      </c>
      <c r="E14" s="144">
        <v>4749027</v>
      </c>
      <c r="F14" s="50">
        <f>-F10+F23-F22-F19</f>
        <v>5829588</v>
      </c>
      <c r="H14" s="173"/>
    </row>
    <row r="15" spans="1:6" s="36" customFormat="1" ht="19.5" customHeight="1">
      <c r="A15" s="66" t="s">
        <v>127</v>
      </c>
      <c r="B15" s="67" t="s">
        <v>158</v>
      </c>
      <c r="C15" s="40" t="s">
        <v>153</v>
      </c>
      <c r="D15" s="75" t="s">
        <v>153</v>
      </c>
      <c r="E15" s="145">
        <v>0</v>
      </c>
      <c r="F15" s="51">
        <v>0</v>
      </c>
    </row>
    <row r="16" spans="1:6" s="36" customFormat="1" ht="31.5" customHeight="1">
      <c r="A16" s="61" t="s">
        <v>128</v>
      </c>
      <c r="B16" s="68" t="s">
        <v>100</v>
      </c>
      <c r="C16" s="41"/>
      <c r="D16" s="76" t="s">
        <v>101</v>
      </c>
      <c r="E16" s="145">
        <v>0</v>
      </c>
      <c r="F16" s="51">
        <v>0</v>
      </c>
    </row>
    <row r="17" spans="1:6" s="36" customFormat="1" ht="19.5" customHeight="1">
      <c r="A17" s="61" t="s">
        <v>118</v>
      </c>
      <c r="B17" s="69" t="s">
        <v>144</v>
      </c>
      <c r="C17" s="41" t="s">
        <v>154</v>
      </c>
      <c r="D17" s="76" t="s">
        <v>102</v>
      </c>
      <c r="E17" s="145">
        <v>0</v>
      </c>
      <c r="F17" s="51">
        <v>0</v>
      </c>
    </row>
    <row r="18" spans="1:6" s="36" customFormat="1" ht="19.5" customHeight="1">
      <c r="A18" s="61" t="s">
        <v>131</v>
      </c>
      <c r="B18" s="69" t="s">
        <v>145</v>
      </c>
      <c r="C18" s="41" t="s">
        <v>155</v>
      </c>
      <c r="D18" s="76" t="s">
        <v>103</v>
      </c>
      <c r="E18" s="145">
        <v>0</v>
      </c>
      <c r="F18" s="51">
        <v>0</v>
      </c>
    </row>
    <row r="19" spans="1:6" s="36" customFormat="1" ht="21.75" customHeight="1">
      <c r="A19" s="61" t="s">
        <v>132</v>
      </c>
      <c r="B19" s="69" t="s">
        <v>137</v>
      </c>
      <c r="C19" s="41" t="s">
        <v>156</v>
      </c>
      <c r="D19" s="76" t="s">
        <v>156</v>
      </c>
      <c r="E19" s="145">
        <v>0</v>
      </c>
      <c r="F19" s="51">
        <v>903499</v>
      </c>
    </row>
    <row r="20" spans="1:6" s="36" customFormat="1" ht="19.5" customHeight="1">
      <c r="A20" s="61" t="s">
        <v>140</v>
      </c>
      <c r="B20" s="69" t="s">
        <v>104</v>
      </c>
      <c r="C20" s="41"/>
      <c r="D20" s="76" t="s">
        <v>105</v>
      </c>
      <c r="E20" s="145">
        <v>0</v>
      </c>
      <c r="F20" s="51">
        <v>0</v>
      </c>
    </row>
    <row r="21" spans="1:6" s="36" customFormat="1" ht="19.5" customHeight="1">
      <c r="A21" s="63" t="s">
        <v>142</v>
      </c>
      <c r="B21" s="70" t="s">
        <v>106</v>
      </c>
      <c r="C21" s="42"/>
      <c r="D21" s="75" t="s">
        <v>107</v>
      </c>
      <c r="E21" s="145">
        <v>0</v>
      </c>
      <c r="F21" s="51">
        <v>0</v>
      </c>
    </row>
    <row r="22" spans="1:6" s="36" customFormat="1" ht="19.5" customHeight="1">
      <c r="A22" s="61" t="s">
        <v>170</v>
      </c>
      <c r="B22" s="150" t="s">
        <v>108</v>
      </c>
      <c r="C22" s="151" t="s">
        <v>154</v>
      </c>
      <c r="D22" s="76" t="s">
        <v>154</v>
      </c>
      <c r="E22" s="152">
        <v>2414786</v>
      </c>
      <c r="F22" s="153">
        <f>3686213+67857</f>
        <v>3754070</v>
      </c>
    </row>
    <row r="23" spans="1:6" s="36" customFormat="1" ht="19.5" customHeight="1" thickBot="1">
      <c r="A23" s="146" t="s">
        <v>141</v>
      </c>
      <c r="B23" s="147" t="s">
        <v>146</v>
      </c>
      <c r="C23" s="148"/>
      <c r="D23" s="146"/>
      <c r="E23" s="149">
        <f>SUM(E24:E31)</f>
        <v>8067312</v>
      </c>
      <c r="F23" s="149">
        <f>SUM(F24:F31)</f>
        <v>4235714</v>
      </c>
    </row>
    <row r="24" spans="1:8" s="36" customFormat="1" ht="19.5" customHeight="1">
      <c r="A24" s="64" t="s">
        <v>126</v>
      </c>
      <c r="B24" s="71" t="s">
        <v>139</v>
      </c>
      <c r="C24" s="43" t="s">
        <v>148</v>
      </c>
      <c r="D24" s="77" t="s">
        <v>148</v>
      </c>
      <c r="E24" s="52">
        <f>1781600-304000</f>
        <v>1477600</v>
      </c>
      <c r="F24" s="52">
        <f>4100000+67860-3+67857</f>
        <v>4235714</v>
      </c>
      <c r="H24" s="173"/>
    </row>
    <row r="25" spans="1:6" s="36" customFormat="1" ht="19.5" customHeight="1">
      <c r="A25" s="61" t="s">
        <v>127</v>
      </c>
      <c r="B25" s="62" t="s">
        <v>152</v>
      </c>
      <c r="C25" s="44"/>
      <c r="D25" s="76" t="s">
        <v>148</v>
      </c>
      <c r="E25" s="53"/>
      <c r="F25" s="53"/>
    </row>
    <row r="26" spans="1:6" s="36" customFormat="1" ht="45">
      <c r="A26" s="61" t="s">
        <v>128</v>
      </c>
      <c r="B26" s="72" t="s">
        <v>109</v>
      </c>
      <c r="C26" s="44"/>
      <c r="D26" s="76" t="s">
        <v>110</v>
      </c>
      <c r="E26" s="53"/>
      <c r="F26" s="53"/>
    </row>
    <row r="27" spans="1:6" s="36" customFormat="1" ht="19.5" customHeight="1">
      <c r="A27" s="61" t="s">
        <v>118</v>
      </c>
      <c r="B27" s="62" t="s">
        <v>111</v>
      </c>
      <c r="C27" s="44" t="s">
        <v>168</v>
      </c>
      <c r="D27" s="76" t="s">
        <v>168</v>
      </c>
      <c r="E27" s="53">
        <v>0</v>
      </c>
      <c r="F27" s="53">
        <v>0</v>
      </c>
    </row>
    <row r="28" spans="1:6" s="36" customFormat="1" ht="19.5" customHeight="1">
      <c r="A28" s="61" t="s">
        <v>131</v>
      </c>
      <c r="B28" s="62" t="s">
        <v>112</v>
      </c>
      <c r="C28" s="44" t="s">
        <v>150</v>
      </c>
      <c r="D28" s="76" t="s">
        <v>150</v>
      </c>
      <c r="E28" s="53">
        <v>4589712</v>
      </c>
      <c r="F28" s="53">
        <v>0</v>
      </c>
    </row>
    <row r="29" spans="1:6" s="36" customFormat="1" ht="17.25" customHeight="1">
      <c r="A29" s="61" t="s">
        <v>132</v>
      </c>
      <c r="B29" s="62" t="s">
        <v>138</v>
      </c>
      <c r="C29" s="44" t="s">
        <v>151</v>
      </c>
      <c r="D29" s="76" t="s">
        <v>151</v>
      </c>
      <c r="E29" s="53">
        <v>2000000</v>
      </c>
      <c r="F29" s="53">
        <v>0</v>
      </c>
    </row>
    <row r="30" spans="1:6" s="36" customFormat="1" ht="17.25" customHeight="1">
      <c r="A30" s="61" t="s">
        <v>140</v>
      </c>
      <c r="B30" s="62" t="s">
        <v>117</v>
      </c>
      <c r="C30" s="44"/>
      <c r="D30" s="76" t="s">
        <v>113</v>
      </c>
      <c r="E30" s="53"/>
      <c r="F30" s="53"/>
    </row>
    <row r="31" spans="1:6" s="36" customFormat="1" ht="17.25" customHeight="1" thickBot="1">
      <c r="A31" s="73" t="s">
        <v>142</v>
      </c>
      <c r="B31" s="74" t="s">
        <v>147</v>
      </c>
      <c r="C31" s="44" t="s">
        <v>149</v>
      </c>
      <c r="D31" s="78" t="s">
        <v>149</v>
      </c>
      <c r="E31" s="54">
        <v>0</v>
      </c>
      <c r="F31" s="54">
        <v>0</v>
      </c>
    </row>
    <row r="32" spans="1:6" ht="19.5" customHeight="1">
      <c r="A32" s="3"/>
      <c r="B32" s="4"/>
      <c r="C32" s="4"/>
      <c r="D32" s="4"/>
      <c r="E32" s="19"/>
      <c r="F32" s="19"/>
    </row>
    <row r="33" spans="1:6" ht="30" hidden="1">
      <c r="A33" s="11" t="s">
        <v>159</v>
      </c>
      <c r="B33" s="14" t="s">
        <v>169</v>
      </c>
      <c r="C33" s="12"/>
      <c r="D33" s="12"/>
      <c r="E33" s="22">
        <f>E23</f>
        <v>8067312</v>
      </c>
      <c r="F33" s="25">
        <f>F23</f>
        <v>4235714</v>
      </c>
    </row>
    <row r="34" spans="1:6" ht="30" hidden="1">
      <c r="A34" s="5" t="s">
        <v>160</v>
      </c>
      <c r="B34" s="13" t="s">
        <v>166</v>
      </c>
      <c r="C34" s="8"/>
      <c r="D34" s="8"/>
      <c r="E34" s="23">
        <f>E7-E33</f>
        <v>58177717</v>
      </c>
      <c r="F34" s="26">
        <f>F7-F33</f>
        <v>77177291.35</v>
      </c>
    </row>
    <row r="35" spans="1:6" ht="30" hidden="1">
      <c r="A35" s="5" t="s">
        <v>161</v>
      </c>
      <c r="B35" s="13" t="s">
        <v>162</v>
      </c>
      <c r="C35" s="8"/>
      <c r="D35" s="8"/>
      <c r="E35" s="23">
        <f>E8-E34</f>
        <v>7163813</v>
      </c>
      <c r="F35" s="26">
        <f>F8-F34</f>
        <v>10487157</v>
      </c>
    </row>
    <row r="36" spans="1:6" ht="45.75" hidden="1" thickBot="1">
      <c r="A36" s="6" t="s">
        <v>163</v>
      </c>
      <c r="B36" s="9" t="s">
        <v>164</v>
      </c>
      <c r="C36" s="10"/>
      <c r="D36" s="10"/>
      <c r="E36" s="24">
        <f>SUM(E13)</f>
        <v>7163813</v>
      </c>
      <c r="F36" s="27">
        <f>SUM(F13)</f>
        <v>10487157</v>
      </c>
    </row>
    <row r="37" spans="1:6" ht="12.75">
      <c r="A37" s="2"/>
      <c r="E37" s="20"/>
      <c r="F37" s="20"/>
    </row>
    <row r="38" spans="1:6" ht="12.75">
      <c r="A38" s="2"/>
      <c r="E38" s="20"/>
      <c r="F38" s="20"/>
    </row>
    <row r="39" spans="5:6" s="7" customFormat="1" ht="15">
      <c r="E39" s="21"/>
      <c r="F39" s="21"/>
    </row>
    <row r="40" spans="1:6" ht="12.75">
      <c r="A40" s="2"/>
      <c r="E40" s="20"/>
      <c r="F40" s="20"/>
    </row>
    <row r="41" spans="1:6" ht="12.75">
      <c r="A41" s="2"/>
      <c r="E41" s="20"/>
      <c r="F41" s="20"/>
    </row>
    <row r="42" spans="1:6" ht="12.75">
      <c r="A42" s="2"/>
      <c r="E42" s="20"/>
      <c r="F42" s="20"/>
    </row>
    <row r="43" spans="1:6" ht="12.75">
      <c r="A43" s="2"/>
      <c r="E43" s="20"/>
      <c r="F43" s="20"/>
    </row>
    <row r="44" spans="1:6" ht="12.75">
      <c r="A44" s="2"/>
      <c r="E44" s="20"/>
      <c r="F44" s="20"/>
    </row>
    <row r="45" spans="1:6" ht="12.75">
      <c r="A45" s="2"/>
      <c r="E45" s="20"/>
      <c r="F45" s="20"/>
    </row>
    <row r="46" spans="1:6" ht="12.75">
      <c r="A46" s="2"/>
      <c r="E46" s="20"/>
      <c r="F46" s="20"/>
    </row>
    <row r="47" spans="1:6" ht="12.75">
      <c r="A47" s="2"/>
      <c r="E47" s="20"/>
      <c r="F47" s="20"/>
    </row>
    <row r="48" spans="5:6" ht="12.75">
      <c r="E48" s="20"/>
      <c r="F48" s="20"/>
    </row>
    <row r="49" spans="5:6" ht="12.75">
      <c r="E49" s="20"/>
      <c r="F49" s="20"/>
    </row>
    <row r="50" spans="5:6" ht="12.75">
      <c r="E50" s="20"/>
      <c r="F50" s="20"/>
    </row>
    <row r="51" spans="5:6" ht="12.75">
      <c r="E51" s="20"/>
      <c r="F51" s="20"/>
    </row>
    <row r="52" spans="5:6" ht="12.75">
      <c r="E52" s="20"/>
      <c r="F52" s="20"/>
    </row>
    <row r="53" spans="5:6" ht="12.75">
      <c r="E53" s="20"/>
      <c r="F53" s="20"/>
    </row>
    <row r="54" spans="5:6" ht="12.75">
      <c r="E54" s="20"/>
      <c r="F54" s="20"/>
    </row>
    <row r="55" spans="5:6" ht="12.75">
      <c r="E55" s="20"/>
      <c r="F55" s="20"/>
    </row>
    <row r="56" spans="5:6" ht="12.75">
      <c r="E56" s="20"/>
      <c r="F56" s="20"/>
    </row>
    <row r="57" spans="5:6" ht="12.75">
      <c r="E57" s="20"/>
      <c r="F57" s="20"/>
    </row>
    <row r="58" spans="5:6" ht="12.75">
      <c r="E58" s="20"/>
      <c r="F58" s="20"/>
    </row>
    <row r="59" spans="5:6" ht="12.75">
      <c r="E59" s="20"/>
      <c r="F59" s="20"/>
    </row>
    <row r="60" spans="5:6" ht="12.75">
      <c r="E60" s="20"/>
      <c r="F60" s="20"/>
    </row>
    <row r="61" spans="5:6" ht="12.75">
      <c r="E61" s="20"/>
      <c r="F61" s="20"/>
    </row>
    <row r="62" spans="5:6" ht="12.75">
      <c r="E62" s="20"/>
      <c r="F62" s="20"/>
    </row>
    <row r="63" spans="5:6" ht="12.75">
      <c r="E63" s="20"/>
      <c r="F63" s="20"/>
    </row>
    <row r="64" spans="5:6" ht="12.75">
      <c r="E64" s="20"/>
      <c r="F64" s="20"/>
    </row>
    <row r="65" spans="5:6" ht="12.75">
      <c r="E65" s="20"/>
      <c r="F65" s="20"/>
    </row>
    <row r="66" spans="5:6" ht="12.75">
      <c r="E66" s="20"/>
      <c r="F66" s="20"/>
    </row>
    <row r="67" spans="5:6" ht="12.75">
      <c r="E67" s="20"/>
      <c r="F67" s="20"/>
    </row>
    <row r="68" spans="5:6" ht="12.75">
      <c r="E68" s="20"/>
      <c r="F68" s="20"/>
    </row>
    <row r="69" spans="5:6" ht="12.75">
      <c r="E69" s="20"/>
      <c r="F69" s="20"/>
    </row>
    <row r="70" spans="5:6" ht="12.75">
      <c r="E70" s="20"/>
      <c r="F70" s="20"/>
    </row>
    <row r="71" spans="5:6" ht="12.75">
      <c r="E71" s="20"/>
      <c r="F71" s="20"/>
    </row>
    <row r="72" spans="5:6" ht="12.75">
      <c r="E72" s="20"/>
      <c r="F72" s="20"/>
    </row>
    <row r="73" spans="5:6" ht="12.75">
      <c r="E73" s="20"/>
      <c r="F73" s="20"/>
    </row>
    <row r="74" spans="5:6" ht="12.75">
      <c r="E74" s="20"/>
      <c r="F74" s="20"/>
    </row>
    <row r="75" spans="5:6" ht="12.75">
      <c r="E75" s="20"/>
      <c r="F75" s="20"/>
    </row>
    <row r="76" spans="5:6" ht="12.75">
      <c r="E76" s="20"/>
      <c r="F76" s="20"/>
    </row>
    <row r="77" spans="5:6" ht="12.75">
      <c r="E77" s="20"/>
      <c r="F77" s="20"/>
    </row>
    <row r="78" spans="5:6" ht="12.75">
      <c r="E78" s="20"/>
      <c r="F78" s="20"/>
    </row>
    <row r="79" spans="5:6" ht="12.75">
      <c r="E79" s="20"/>
      <c r="F79" s="20"/>
    </row>
    <row r="80" spans="5:6" ht="12.75">
      <c r="E80" s="20"/>
      <c r="F80" s="20"/>
    </row>
    <row r="81" spans="5:6" ht="12.75">
      <c r="E81" s="20"/>
      <c r="F81" s="20"/>
    </row>
    <row r="82" spans="5:6" ht="12.75">
      <c r="E82" s="20"/>
      <c r="F82" s="20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Zarządu Powiatu Nr   179/        /09
z dnia 10 grudnia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2009-12-14T11:52:23Z</cp:lastPrinted>
  <dcterms:created xsi:type="dcterms:W3CDTF">1998-12-09T13:02:10Z</dcterms:created>
  <dcterms:modified xsi:type="dcterms:W3CDTF">2009-12-14T11:53:12Z</dcterms:modified>
  <cp:category/>
  <cp:version/>
  <cp:contentType/>
  <cp:contentStatus/>
</cp:coreProperties>
</file>