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Arkusz1!$A$1:$R$163</definedName>
  </definedNames>
  <calcPr calcId="125725"/>
</workbook>
</file>

<file path=xl/calcChain.xml><?xml version="1.0" encoding="utf-8"?>
<calcChain xmlns="http://schemas.openxmlformats.org/spreadsheetml/2006/main">
  <c r="J146" i="1"/>
  <c r="D153" l="1"/>
  <c r="H153" l="1"/>
  <c r="H152"/>
  <c r="H52"/>
  <c r="H148" l="1"/>
  <c r="H147"/>
  <c r="J140" l="1"/>
  <c r="F135" l="1"/>
  <c r="F139"/>
  <c r="F137"/>
  <c r="N141" l="1"/>
  <c r="N140"/>
  <c r="N139"/>
  <c r="N138"/>
  <c r="N8"/>
  <c r="K136"/>
  <c r="L136"/>
  <c r="K151"/>
  <c r="K154"/>
  <c r="N142" l="1"/>
  <c r="J142"/>
  <c r="J135"/>
  <c r="H160"/>
  <c r="H159"/>
  <c r="H138"/>
  <c r="H137"/>
  <c r="H136"/>
  <c r="H135"/>
  <c r="P134"/>
  <c r="R138"/>
  <c r="R136"/>
  <c r="R135"/>
  <c r="D113"/>
  <c r="N97"/>
  <c r="N106" s="1"/>
  <c r="N103"/>
  <c r="D106"/>
  <c r="N77"/>
  <c r="D90"/>
  <c r="J144" l="1"/>
  <c r="N49"/>
  <c r="D61"/>
  <c r="N21"/>
  <c r="N25"/>
  <c r="N13"/>
  <c r="D17"/>
  <c r="N16" l="1"/>
  <c r="N28"/>
  <c r="H134"/>
  <c r="H38"/>
  <c r="N35" l="1"/>
  <c r="D135" l="1"/>
  <c r="D136"/>
  <c r="D137"/>
  <c r="H141"/>
  <c r="H142"/>
  <c r="H143"/>
  <c r="H144"/>
  <c r="H156"/>
  <c r="D38"/>
  <c r="H140" l="1"/>
  <c r="D149" l="1"/>
  <c r="D146"/>
  <c r="D145"/>
  <c r="D143"/>
  <c r="D142"/>
  <c r="D140"/>
  <c r="D139"/>
  <c r="F141"/>
  <c r="F134"/>
  <c r="P150"/>
  <c r="P152" s="1"/>
  <c r="D122"/>
  <c r="D118"/>
  <c r="N83"/>
  <c r="N86" s="1"/>
  <c r="N64"/>
  <c r="N135" s="1"/>
  <c r="N68"/>
  <c r="D67"/>
  <c r="N53"/>
  <c r="N39"/>
  <c r="N42" s="1"/>
  <c r="N71" l="1"/>
  <c r="K158"/>
  <c r="F142"/>
  <c r="D151"/>
  <c r="N56"/>
  <c r="N146" l="1"/>
</calcChain>
</file>

<file path=xl/sharedStrings.xml><?xml version="1.0" encoding="utf-8"?>
<sst xmlns="http://schemas.openxmlformats.org/spreadsheetml/2006/main" count="458" uniqueCount="145">
  <si>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</si>
  <si>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</si>
  <si>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</si>
  <si>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</si>
  <si>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</si>
  <si>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</si>
  <si>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</si>
  <si>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</si>
  <si>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</si>
  <si>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</si>
  <si>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</si>
  <si>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</si>
  <si>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</si>
  <si>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</si>
  <si>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</si>
  <si>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</si>
  <si>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</si>
  <si>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</si>
  <si>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</si>
  <si>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</si>
  <si>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</si>
  <si>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</si>
  <si>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</si>
  <si>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</si>
  <si>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</si>
  <si>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</si>
  <si>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</si>
  <si>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</si>
  <si>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</si>
  <si>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</si>
  <si>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</si>
  <si>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</si>
  <si>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</si>
  <si>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</si>
  <si>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</si>
  <si>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</si>
  <si>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</si>
  <si>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</si>
  <si>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</si>
  <si>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</si>
  <si>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</si>
  <si>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</si>
  <si>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</si>
  <si>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</si>
  <si>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</si>
  <si>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</si>
  <si>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</si>
  <si>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</si>
  <si>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</si>
  <si>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</si>
  <si>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</si>
  <si>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</si>
  <si>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</si>
  <si>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</si>
  <si>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</si>
  <si>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</si>
  <si>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</si>
  <si>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</si>
  <si>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</si>
  <si>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</si>
  <si>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</si>
  <si>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</si>
  <si>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</si>
  <si>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</si>
  <si>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</si>
  <si>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</si>
  <si>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</si>
  <si>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</si>
  <si>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</si>
  <si>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</si>
  <si>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</si>
  <si>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</si>
  <si>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</si>
  <si>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</si>
  <si>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</si>
  <si>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</si>
  <si>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</si>
  <si>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</si>
  <si>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</si>
  <si>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</si>
  <si>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</si>
  <si>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</si>
  <si>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</si>
  <si>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</si>
  <si>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</si>
  <si>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</si>
  <si>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</si>
  <si>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</si>
  <si>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</si>
  <si>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</si>
  <si>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</si>
  <si>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</si>
  <si>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</si>
  <si>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</si>
  <si>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</si>
  <si>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</si>
  <si>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</si>
  <si>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</si>
  <si>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</si>
  <si>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</si>
  <si>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</si>
  <si>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</si>
  <si>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</si>
  <si>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</si>
  <si>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</si>
  <si>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</si>
  <si>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</si>
  <si>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</si>
  <si>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</si>
  <si>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</si>
  <si>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</si>
  <si>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</si>
  <si>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</si>
  <si>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</si>
  <si>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</si>
  <si>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</si>
  <si>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</si>
  <si>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</si>
  <si>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</si>
  <si>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</si>
  <si>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</si>
  <si>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</si>
  <si>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</si>
  <si>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</si>
  <si>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</si>
  <si>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</si>
  <si>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</si>
  <si>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</si>
  <si>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</si>
  <si>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</si>
  <si>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</si>
  <si>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</si>
  <si>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</si>
  <si>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</si>
  <si>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</si>
  <si>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</si>
  <si>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</si>
  <si>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2017/2018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</si>
  <si>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Analiza arkuszy organizacji szkół i placówek powiatu iławskiego na rok szkolny 2017/2018</t>
  </si>
  <si>
    <t>do Uchwały Nr            /       /18</t>
  </si>
  <si>
    <t>+zastępostwo pomoc    n-la+ insp. BHP</t>
  </si>
  <si>
    <t>urlop dla poratow. zdrowia</t>
  </si>
  <si>
    <t>+1 zastępstwo et.</t>
  </si>
  <si>
    <t>213/996/18</t>
  </si>
  <si>
    <t>z dnia 13.02. 2018 r.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</si>
</sst>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1" fillId="0" borderId="5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164" fontId="6" fillId="0" borderId="0" xfId="0" applyNumberFormat="1" applyFo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2" xfId="0" applyFont="1" applyBorder="1" applyAlignment="1"/>
    <xf numFmtId="0" fontId="11" fillId="0" borderId="4" xfId="0" applyFont="1" applyBorder="1" applyAlignment="1"/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1" fillId="0" borderId="3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/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3" fillId="0" borderId="5" xfId="0" applyFont="1" applyBorder="1" applyAlignment="1"/>
    <xf numFmtId="0" fontId="3" fillId="0" borderId="6" xfId="0" applyFont="1" applyBorder="1" applyAlignment="1"/>
    <xf numFmtId="0" fontId="0" fillId="0" borderId="5" xfId="0" applyBorder="1" applyAlignment="1">
      <alignment wrapText="1"/>
    </xf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Normal="100" zoomScalePageLayoutView="50" workbookViewId="0">
      <selection activeCell="M5" sqref="M5"/>
    </sheetView>
  </sheetViews>
  <sheetFormatPr defaultRowHeight="1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>
      <c r="O1" t="s">
        <v>111</v>
      </c>
    </row>
    <row r="2" spans="1:18">
      <c r="O2" t="s">
        <v>139</v>
      </c>
      <c r="Q2" t="s">
        <v>143</v>
      </c>
    </row>
    <row r="3" spans="1:18">
      <c r="O3" t="s">
        <v>112</v>
      </c>
    </row>
    <row r="4" spans="1:18">
      <c r="O4" t="s">
        <v>144</v>
      </c>
    </row>
    <row r="5" spans="1:18">
      <c r="A5" s="178" t="s">
        <v>138</v>
      </c>
      <c r="B5" s="178"/>
      <c r="C5" s="178"/>
      <c r="D5" s="178"/>
      <c r="E5" s="178"/>
      <c r="F5" s="178"/>
      <c r="G5" s="178"/>
      <c r="H5" s="178"/>
      <c r="I5" s="178"/>
    </row>
    <row r="6" spans="1:18" ht="78.75" customHeight="1">
      <c r="A6" s="21" t="s">
        <v>6</v>
      </c>
      <c r="B6" s="20" t="s">
        <v>7</v>
      </c>
      <c r="C6" s="165" t="s">
        <v>8</v>
      </c>
      <c r="D6" s="166"/>
      <c r="E6" s="165" t="s">
        <v>9</v>
      </c>
      <c r="F6" s="166"/>
      <c r="G6" s="167" t="s">
        <v>137</v>
      </c>
      <c r="H6" s="168"/>
      <c r="I6" s="157" t="s">
        <v>16</v>
      </c>
      <c r="J6" s="158"/>
      <c r="K6" s="8" t="s">
        <v>17</v>
      </c>
      <c r="L6" s="112" t="s">
        <v>18</v>
      </c>
      <c r="M6" s="157" t="s">
        <v>19</v>
      </c>
      <c r="N6" s="158"/>
      <c r="O6" s="155" t="s">
        <v>20</v>
      </c>
      <c r="P6" s="159"/>
      <c r="Q6" s="155" t="s">
        <v>21</v>
      </c>
      <c r="R6" s="156"/>
    </row>
    <row r="7" spans="1:18">
      <c r="A7" s="19">
        <v>1</v>
      </c>
      <c r="B7" s="162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23</v>
      </c>
      <c r="I7" s="164" t="s">
        <v>26</v>
      </c>
      <c r="J7" s="161"/>
      <c r="K7" s="22"/>
      <c r="L7" s="22"/>
      <c r="M7" s="9"/>
      <c r="N7" s="4"/>
      <c r="O7" s="9"/>
      <c r="P7" s="4"/>
      <c r="Q7" s="23"/>
      <c r="R7" s="24"/>
    </row>
    <row r="8" spans="1:18">
      <c r="A8" s="19"/>
      <c r="B8" s="163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661</v>
      </c>
      <c r="I8" s="11"/>
      <c r="J8" s="15">
        <v>48</v>
      </c>
      <c r="K8" s="33">
        <v>1138.23</v>
      </c>
      <c r="L8" s="19">
        <v>205.88</v>
      </c>
      <c r="M8" s="11"/>
      <c r="N8" s="47">
        <f>K8-R8</f>
        <v>1018.23</v>
      </c>
      <c r="O8" s="11"/>
      <c r="P8" s="6"/>
      <c r="Q8" s="11" t="s">
        <v>34</v>
      </c>
      <c r="R8" s="6">
        <v>120</v>
      </c>
    </row>
    <row r="9" spans="1:18" ht="18.75" customHeight="1">
      <c r="A9" s="19"/>
      <c r="B9" s="163"/>
      <c r="C9" s="5" t="s">
        <v>2</v>
      </c>
      <c r="D9" s="58">
        <v>10.75</v>
      </c>
      <c r="E9" s="176" t="s">
        <v>11</v>
      </c>
      <c r="F9" s="12"/>
      <c r="G9" s="73" t="s">
        <v>14</v>
      </c>
      <c r="H9" s="132">
        <v>661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70</v>
      </c>
    </row>
    <row r="10" spans="1:18" ht="12" customHeight="1">
      <c r="A10" s="19"/>
      <c r="B10" s="16"/>
      <c r="C10" s="7" t="s">
        <v>3</v>
      </c>
      <c r="D10" s="6"/>
      <c r="E10" s="177"/>
      <c r="F10" s="12">
        <v>1</v>
      </c>
      <c r="G10" s="174" t="s">
        <v>15</v>
      </c>
      <c r="H10" s="175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6</v>
      </c>
      <c r="I11" s="29" t="s">
        <v>29</v>
      </c>
      <c r="J11" s="31">
        <v>0</v>
      </c>
      <c r="K11" s="19"/>
      <c r="L11" s="19"/>
      <c r="M11" s="11" t="s">
        <v>31</v>
      </c>
      <c r="N11" s="6">
        <v>26</v>
      </c>
      <c r="O11" s="11"/>
      <c r="P11" s="6"/>
      <c r="Q11" s="11"/>
      <c r="R11" s="6"/>
    </row>
    <row r="12" spans="1:18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65.19</v>
      </c>
      <c r="I12" s="11"/>
      <c r="J12" s="6"/>
      <c r="K12" s="19"/>
      <c r="L12" s="19"/>
      <c r="M12" s="11" t="s">
        <v>32</v>
      </c>
      <c r="N12" s="6">
        <v>13</v>
      </c>
      <c r="O12" s="11"/>
      <c r="P12" s="6"/>
      <c r="Q12" s="11" t="s">
        <v>36</v>
      </c>
      <c r="R12" s="6">
        <v>2</v>
      </c>
    </row>
    <row r="13" spans="1:18" ht="10.5" customHeight="1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69" t="s">
        <v>42</v>
      </c>
      <c r="J14" s="170"/>
      <c r="K14" s="19"/>
      <c r="L14" s="19"/>
      <c r="M14" s="11"/>
      <c r="N14" s="6"/>
      <c r="O14" s="11"/>
      <c r="P14" s="6"/>
      <c r="Q14" s="25"/>
      <c r="R14" s="26"/>
    </row>
    <row r="15" spans="1:18" ht="12.75" customHeight="1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>
      <c r="A16" s="19"/>
      <c r="B16" s="18"/>
      <c r="C16" s="5"/>
      <c r="D16" s="5"/>
      <c r="E16" s="25"/>
      <c r="F16" s="6"/>
      <c r="G16" s="121" t="s">
        <v>41</v>
      </c>
      <c r="H16" s="37">
        <v>6</v>
      </c>
      <c r="I16" s="11"/>
      <c r="J16" s="6"/>
      <c r="K16" s="19"/>
      <c r="L16" s="19"/>
      <c r="M16" s="11"/>
      <c r="N16" s="47">
        <f>N8-N13</f>
        <v>934.23</v>
      </c>
      <c r="O16" s="11"/>
      <c r="P16" s="6"/>
      <c r="Q16" s="25"/>
      <c r="R16" s="26"/>
    </row>
    <row r="17" spans="1:18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2" t="s">
        <v>40</v>
      </c>
      <c r="H17" s="37">
        <v>166</v>
      </c>
      <c r="I17" s="11" t="s">
        <v>117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>
      <c r="A18" s="19"/>
      <c r="B18" s="19"/>
      <c r="C18" s="88" t="s">
        <v>118</v>
      </c>
      <c r="D18" s="151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>
      <c r="A20" s="22">
        <v>2</v>
      </c>
      <c r="B20" s="171" t="s">
        <v>44</v>
      </c>
      <c r="C20" s="54" t="s">
        <v>0</v>
      </c>
      <c r="D20" s="4"/>
      <c r="E20" s="32" t="s">
        <v>10</v>
      </c>
      <c r="F20" s="4">
        <v>1</v>
      </c>
      <c r="G20" s="56" t="s">
        <v>12</v>
      </c>
      <c r="H20" s="14">
        <v>27</v>
      </c>
      <c r="I20" s="164" t="s">
        <v>26</v>
      </c>
      <c r="J20" s="161"/>
      <c r="K20" s="22"/>
      <c r="L20" s="22"/>
      <c r="M20" s="9"/>
      <c r="N20" s="4"/>
      <c r="O20" s="9"/>
      <c r="P20" s="4"/>
      <c r="Q20" s="23"/>
      <c r="R20" s="24"/>
    </row>
    <row r="21" spans="1:18">
      <c r="A21" s="19"/>
      <c r="B21" s="172"/>
      <c r="C21" s="11" t="s">
        <v>1</v>
      </c>
      <c r="D21" s="6">
        <v>5</v>
      </c>
      <c r="E21" s="30" t="s">
        <v>43</v>
      </c>
      <c r="F21" s="6">
        <v>2</v>
      </c>
      <c r="G21" s="34" t="s">
        <v>13</v>
      </c>
      <c r="H21" s="15">
        <v>716</v>
      </c>
      <c r="I21" s="11"/>
      <c r="J21" s="15">
        <v>46</v>
      </c>
      <c r="K21" s="33">
        <v>1199.7</v>
      </c>
      <c r="L21" s="19">
        <v>258.95999999999998</v>
      </c>
      <c r="M21" s="11"/>
      <c r="N21" s="47">
        <f>K21-R21</f>
        <v>1003.7</v>
      </c>
      <c r="O21" s="2"/>
      <c r="P21" s="6"/>
      <c r="Q21" s="11" t="s">
        <v>34</v>
      </c>
      <c r="R21" s="6">
        <v>196</v>
      </c>
    </row>
    <row r="22" spans="1:18" ht="18.75" customHeight="1">
      <c r="A22" s="50"/>
      <c r="B22" s="172"/>
      <c r="C22" s="11" t="s">
        <v>2</v>
      </c>
      <c r="D22" s="6">
        <v>10</v>
      </c>
      <c r="E22" s="173" t="s">
        <v>98</v>
      </c>
      <c r="F22" s="6">
        <v>1</v>
      </c>
      <c r="G22" s="73" t="s">
        <v>14</v>
      </c>
      <c r="H22" s="6">
        <v>716</v>
      </c>
      <c r="I22" s="11" t="s">
        <v>27</v>
      </c>
      <c r="J22" s="26"/>
      <c r="K22" s="50"/>
      <c r="L22" s="50"/>
      <c r="M22" s="11" t="s">
        <v>27</v>
      </c>
      <c r="N22" s="26"/>
      <c r="P22" s="26"/>
      <c r="Q22" s="11" t="s">
        <v>35</v>
      </c>
      <c r="R22" s="6">
        <v>127</v>
      </c>
    </row>
    <row r="23" spans="1:18">
      <c r="A23" s="50"/>
      <c r="B23" s="51" t="s">
        <v>23</v>
      </c>
      <c r="C23" s="55" t="s">
        <v>3</v>
      </c>
      <c r="D23" s="6"/>
      <c r="E23" s="173"/>
      <c r="F23" s="26"/>
      <c r="G23" s="174" t="s">
        <v>15</v>
      </c>
      <c r="H23" s="175"/>
      <c r="I23" s="29" t="s">
        <v>47</v>
      </c>
      <c r="J23" s="6">
        <v>1</v>
      </c>
      <c r="K23" s="50"/>
      <c r="L23" s="50"/>
      <c r="M23" s="11" t="s">
        <v>30</v>
      </c>
      <c r="N23" s="26">
        <v>45</v>
      </c>
      <c r="P23" s="26"/>
      <c r="Q23" s="11"/>
      <c r="R23" s="26"/>
    </row>
    <row r="24" spans="1:18">
      <c r="A24" s="50"/>
      <c r="B24" s="52" t="s">
        <v>45</v>
      </c>
      <c r="C24" s="11" t="s">
        <v>1</v>
      </c>
      <c r="D24" s="6">
        <v>0</v>
      </c>
      <c r="E24" s="173" t="s">
        <v>11</v>
      </c>
      <c r="F24" s="26"/>
      <c r="G24" s="70" t="s">
        <v>37</v>
      </c>
      <c r="H24" s="31">
        <v>2</v>
      </c>
      <c r="I24" s="29" t="s">
        <v>141</v>
      </c>
      <c r="J24" s="6">
        <v>0</v>
      </c>
      <c r="K24" s="50"/>
      <c r="L24" s="50"/>
      <c r="M24" s="11" t="s">
        <v>31</v>
      </c>
      <c r="N24" s="26">
        <v>26</v>
      </c>
      <c r="P24" s="26"/>
      <c r="Q24" s="11"/>
      <c r="R24" s="26"/>
    </row>
    <row r="25" spans="1:18" ht="23.25">
      <c r="A25" s="50"/>
      <c r="B25" s="91" t="s">
        <v>115</v>
      </c>
      <c r="C25" s="11" t="s">
        <v>2</v>
      </c>
      <c r="D25" s="6">
        <v>2</v>
      </c>
      <c r="E25" s="173"/>
      <c r="F25" s="6">
        <v>1</v>
      </c>
      <c r="G25" s="70" t="s">
        <v>38</v>
      </c>
      <c r="H25" s="31">
        <v>21.73</v>
      </c>
      <c r="I25" s="145" t="s">
        <v>132</v>
      </c>
      <c r="J25" s="6">
        <v>0</v>
      </c>
      <c r="K25" s="50"/>
      <c r="L25" s="50"/>
      <c r="M25" s="34" t="s">
        <v>5</v>
      </c>
      <c r="N25" s="57">
        <f>SUM(N23:N24)</f>
        <v>71</v>
      </c>
      <c r="P25" s="26"/>
      <c r="Q25" s="11" t="s">
        <v>36</v>
      </c>
      <c r="R25" s="127">
        <v>4</v>
      </c>
    </row>
    <row r="26" spans="1:18" ht="14.25" customHeight="1">
      <c r="A26" s="50"/>
      <c r="B26" s="180" t="s">
        <v>46</v>
      </c>
      <c r="C26" s="55" t="s">
        <v>4</v>
      </c>
      <c r="D26" s="6"/>
      <c r="E26" s="25"/>
      <c r="F26" s="26"/>
      <c r="G26" s="25"/>
      <c r="H26" s="26"/>
      <c r="I26" s="78" t="s">
        <v>133</v>
      </c>
      <c r="J26" s="31">
        <v>0</v>
      </c>
      <c r="K26" s="50"/>
      <c r="L26" s="50"/>
      <c r="M26" s="56"/>
      <c r="N26" s="24"/>
      <c r="P26" s="26"/>
      <c r="Q26" s="25"/>
      <c r="R26" s="26"/>
    </row>
    <row r="27" spans="1:18" ht="21" customHeight="1">
      <c r="A27" s="50"/>
      <c r="B27" s="181"/>
      <c r="C27" s="11" t="s">
        <v>1</v>
      </c>
      <c r="D27" s="6">
        <v>1</v>
      </c>
      <c r="E27" s="25"/>
      <c r="F27" s="26"/>
      <c r="G27" s="34" t="s">
        <v>39</v>
      </c>
      <c r="H27" s="26"/>
      <c r="I27" s="169" t="s">
        <v>42</v>
      </c>
      <c r="J27" s="170"/>
      <c r="K27" s="50"/>
      <c r="L27" s="50"/>
      <c r="M27" s="11" t="s">
        <v>33</v>
      </c>
      <c r="N27" s="26"/>
      <c r="P27" s="26"/>
      <c r="Q27" s="25"/>
      <c r="R27" s="26"/>
    </row>
    <row r="28" spans="1:18">
      <c r="A28" s="50"/>
      <c r="B28" s="52" t="s">
        <v>24</v>
      </c>
      <c r="C28" s="11" t="s">
        <v>2</v>
      </c>
      <c r="D28" s="6">
        <v>5</v>
      </c>
      <c r="E28" s="25"/>
      <c r="F28" s="26"/>
      <c r="G28" s="42" t="s">
        <v>41</v>
      </c>
      <c r="H28" s="37">
        <v>8</v>
      </c>
      <c r="I28" s="25"/>
      <c r="J28" s="15">
        <v>5.49</v>
      </c>
      <c r="K28" s="50"/>
      <c r="L28" s="50"/>
      <c r="M28" s="25"/>
      <c r="N28" s="47">
        <f>N21-N25</f>
        <v>932.7</v>
      </c>
      <c r="P28" s="26"/>
      <c r="Q28" s="25"/>
      <c r="R28" s="26"/>
    </row>
    <row r="29" spans="1:18">
      <c r="A29" s="50"/>
      <c r="B29" s="50"/>
      <c r="C29" s="34" t="s">
        <v>49</v>
      </c>
      <c r="D29" s="15">
        <v>23</v>
      </c>
      <c r="E29" s="25"/>
      <c r="F29" s="26"/>
      <c r="G29" s="42" t="s">
        <v>40</v>
      </c>
      <c r="H29" s="37">
        <v>222</v>
      </c>
      <c r="I29" s="11" t="s">
        <v>117</v>
      </c>
      <c r="J29" s="6">
        <v>0</v>
      </c>
      <c r="K29" s="50"/>
      <c r="L29" s="50"/>
      <c r="M29" s="25"/>
      <c r="N29" s="57"/>
      <c r="P29" s="26"/>
      <c r="Q29" s="25"/>
      <c r="R29" s="26"/>
    </row>
    <row r="30" spans="1:18">
      <c r="A30" s="50"/>
      <c r="B30" s="184" t="s">
        <v>50</v>
      </c>
      <c r="C30" s="54"/>
      <c r="D30" s="24"/>
      <c r="E30" s="23"/>
      <c r="F30" s="24"/>
      <c r="G30" s="23"/>
      <c r="H30" s="24"/>
      <c r="I30" s="164" t="s">
        <v>26</v>
      </c>
      <c r="J30" s="161"/>
      <c r="K30" s="59">
        <v>48</v>
      </c>
      <c r="L30" s="59">
        <v>3</v>
      </c>
      <c r="M30" s="23"/>
      <c r="N30" s="24"/>
      <c r="O30" s="60"/>
      <c r="P30" s="24"/>
      <c r="Q30" s="23"/>
      <c r="R30" s="24"/>
    </row>
    <row r="31" spans="1:18" ht="12" customHeight="1">
      <c r="A31" s="50"/>
      <c r="B31" s="185"/>
      <c r="C31" s="25"/>
      <c r="D31" s="26"/>
      <c r="E31" s="25"/>
      <c r="F31" s="26"/>
      <c r="G31" s="25"/>
      <c r="H31" s="26"/>
      <c r="I31" s="11"/>
      <c r="J31" s="15">
        <v>1</v>
      </c>
      <c r="K31" s="50"/>
      <c r="L31" s="50"/>
      <c r="M31" s="25"/>
      <c r="N31" s="26"/>
      <c r="O31" s="43"/>
      <c r="P31" s="26"/>
      <c r="Q31" s="25"/>
      <c r="R31" s="26"/>
    </row>
    <row r="32" spans="1:18">
      <c r="A32" s="50"/>
      <c r="B32" s="186"/>
      <c r="D32" s="26"/>
      <c r="F32" s="26"/>
      <c r="I32" s="169" t="s">
        <v>42</v>
      </c>
      <c r="J32" s="170"/>
      <c r="K32" s="50"/>
      <c r="L32" s="50"/>
      <c r="N32" s="26"/>
      <c r="P32" s="26"/>
      <c r="R32" s="26"/>
    </row>
    <row r="33" spans="1:18" ht="12" customHeight="1">
      <c r="A33" s="50"/>
      <c r="B33" s="187"/>
      <c r="D33" s="28"/>
      <c r="F33" s="28"/>
      <c r="H33" s="28"/>
      <c r="I33" s="2"/>
      <c r="J33" s="36">
        <v>1.5</v>
      </c>
      <c r="K33" s="61"/>
      <c r="L33" s="61"/>
      <c r="N33" s="28"/>
      <c r="P33" s="26"/>
      <c r="R33" s="26"/>
    </row>
    <row r="34" spans="1:18">
      <c r="A34" s="59">
        <v>3</v>
      </c>
      <c r="B34" s="190" t="s">
        <v>51</v>
      </c>
      <c r="C34" s="3" t="s">
        <v>0</v>
      </c>
      <c r="E34" s="32" t="s">
        <v>10</v>
      </c>
      <c r="F34" s="4">
        <v>1</v>
      </c>
      <c r="G34" s="9" t="s">
        <v>12</v>
      </c>
      <c r="H34" s="76">
        <v>31</v>
      </c>
      <c r="I34" s="160" t="s">
        <v>26</v>
      </c>
      <c r="J34" s="161"/>
      <c r="K34" s="59"/>
      <c r="M34" s="23"/>
      <c r="N34" s="24"/>
      <c r="O34" s="23"/>
      <c r="P34" s="24"/>
      <c r="Q34" s="23"/>
      <c r="R34" s="24"/>
    </row>
    <row r="35" spans="1:18">
      <c r="A35" s="50"/>
      <c r="B35" s="191"/>
      <c r="C35" s="5" t="s">
        <v>1</v>
      </c>
      <c r="D35" s="6">
        <v>6</v>
      </c>
      <c r="E35" s="42" t="s">
        <v>43</v>
      </c>
      <c r="F35" s="6">
        <v>3</v>
      </c>
      <c r="G35" s="73" t="s">
        <v>14</v>
      </c>
      <c r="H35" s="6">
        <v>29</v>
      </c>
      <c r="I35" s="43"/>
      <c r="J35" s="15">
        <v>50</v>
      </c>
      <c r="K35" s="115">
        <v>1206.6099999999999</v>
      </c>
      <c r="L35" s="104">
        <v>244</v>
      </c>
      <c r="M35" s="25"/>
      <c r="N35" s="47">
        <f>K35-P35-P36</f>
        <v>1020.0299999999999</v>
      </c>
      <c r="O35" s="49" t="s">
        <v>57</v>
      </c>
      <c r="P35" s="118">
        <v>69</v>
      </c>
      <c r="R35" s="26"/>
    </row>
    <row r="36" spans="1:18">
      <c r="A36" s="50"/>
      <c r="B36" s="191"/>
      <c r="C36" s="5" t="s">
        <v>2</v>
      </c>
      <c r="D36" s="6">
        <v>13</v>
      </c>
      <c r="F36" s="26"/>
      <c r="G36" s="73" t="s">
        <v>55</v>
      </c>
      <c r="H36" s="6">
        <v>2</v>
      </c>
      <c r="I36" s="5" t="s">
        <v>27</v>
      </c>
      <c r="J36" s="26"/>
      <c r="K36" s="50"/>
      <c r="M36" s="11" t="s">
        <v>27</v>
      </c>
      <c r="N36" s="26"/>
      <c r="O36" s="49" t="s">
        <v>58</v>
      </c>
      <c r="P36" s="118">
        <v>117.58</v>
      </c>
      <c r="R36" s="26"/>
    </row>
    <row r="37" spans="1:18">
      <c r="A37" s="50"/>
      <c r="B37" s="191"/>
      <c r="C37" s="43"/>
      <c r="D37" s="26"/>
      <c r="E37" s="49" t="s">
        <v>54</v>
      </c>
      <c r="F37" s="31"/>
      <c r="G37" s="62"/>
      <c r="H37" s="26"/>
      <c r="I37" s="64" t="s">
        <v>56</v>
      </c>
      <c r="J37" s="37">
        <v>0</v>
      </c>
      <c r="K37" s="50"/>
      <c r="M37" s="11" t="s">
        <v>30</v>
      </c>
      <c r="N37" s="6">
        <v>45</v>
      </c>
      <c r="P37" s="26"/>
      <c r="R37" s="26"/>
    </row>
    <row r="38" spans="1:18">
      <c r="A38" s="50"/>
      <c r="B38" s="65" t="s">
        <v>45</v>
      </c>
      <c r="C38" s="93" t="s">
        <v>49</v>
      </c>
      <c r="D38" s="15">
        <f>SUM(D35:D37)</f>
        <v>19</v>
      </c>
      <c r="F38" s="26"/>
      <c r="G38" s="25" t="s">
        <v>13</v>
      </c>
      <c r="H38" s="15">
        <f>H39+H40</f>
        <v>811</v>
      </c>
      <c r="I38" s="64" t="s">
        <v>48</v>
      </c>
      <c r="J38" s="37">
        <v>1</v>
      </c>
      <c r="K38" s="50"/>
      <c r="M38" s="11" t="s">
        <v>31</v>
      </c>
      <c r="N38" s="6">
        <v>26</v>
      </c>
      <c r="P38" s="26"/>
      <c r="R38" s="26"/>
    </row>
    <row r="39" spans="1:18" ht="23.25">
      <c r="A39" s="50"/>
      <c r="B39" s="92" t="s">
        <v>114</v>
      </c>
      <c r="C39" s="139" t="s">
        <v>122</v>
      </c>
      <c r="D39" s="150">
        <v>0</v>
      </c>
      <c r="F39" s="26"/>
      <c r="G39" s="73" t="s">
        <v>14</v>
      </c>
      <c r="H39" s="100">
        <v>753</v>
      </c>
      <c r="I39" s="43"/>
      <c r="J39" s="26"/>
      <c r="K39" s="50"/>
      <c r="M39" s="35" t="s">
        <v>5</v>
      </c>
      <c r="N39" s="36">
        <f>SUM(N37:N38)</f>
        <v>71</v>
      </c>
      <c r="P39" s="26"/>
      <c r="R39" s="26"/>
    </row>
    <row r="40" spans="1:18">
      <c r="A40" s="50"/>
      <c r="B40" s="65" t="s">
        <v>23</v>
      </c>
      <c r="C40" s="124"/>
      <c r="D40" s="123"/>
      <c r="F40" s="26"/>
      <c r="G40" s="73" t="s">
        <v>55</v>
      </c>
      <c r="H40" s="6">
        <v>58</v>
      </c>
      <c r="I40" s="43"/>
      <c r="J40" s="26"/>
      <c r="K40" s="50"/>
      <c r="M40" s="25"/>
      <c r="N40" s="26"/>
      <c r="P40" s="26"/>
      <c r="R40" s="26"/>
    </row>
    <row r="41" spans="1:18" ht="17.25" customHeight="1">
      <c r="A41" s="50"/>
      <c r="B41" s="188" t="s">
        <v>52</v>
      </c>
      <c r="C41" s="64"/>
      <c r="D41" s="31"/>
      <c r="F41" s="26"/>
      <c r="G41" s="174" t="s">
        <v>15</v>
      </c>
      <c r="H41" s="175"/>
      <c r="I41" s="179" t="s">
        <v>42</v>
      </c>
      <c r="J41" s="170"/>
      <c r="K41" s="50"/>
      <c r="M41" s="30" t="s">
        <v>33</v>
      </c>
      <c r="N41" s="26"/>
      <c r="P41" s="26"/>
      <c r="R41" s="26"/>
    </row>
    <row r="42" spans="1:18">
      <c r="A42" s="50"/>
      <c r="B42" s="189"/>
      <c r="C42" s="43"/>
      <c r="D42" s="26"/>
      <c r="F42" s="26"/>
      <c r="G42" s="70" t="s">
        <v>37</v>
      </c>
      <c r="H42" s="113">
        <v>3</v>
      </c>
      <c r="I42" s="43"/>
      <c r="J42" s="15">
        <v>4.3499999999999996</v>
      </c>
      <c r="K42" s="50"/>
      <c r="M42" s="25"/>
      <c r="N42" s="47">
        <f>N35-N39</f>
        <v>949.02999999999986</v>
      </c>
      <c r="P42" s="26"/>
      <c r="R42" s="26"/>
    </row>
    <row r="43" spans="1:18">
      <c r="A43" s="50"/>
      <c r="B43" s="66"/>
      <c r="C43" s="43"/>
      <c r="D43" s="26"/>
      <c r="F43" s="26"/>
      <c r="G43" s="74" t="s">
        <v>38</v>
      </c>
      <c r="H43" s="114">
        <v>39.5</v>
      </c>
      <c r="I43" s="43"/>
      <c r="J43" s="26"/>
      <c r="K43" s="50"/>
      <c r="M43" s="25"/>
      <c r="N43" s="26"/>
      <c r="P43" s="26"/>
      <c r="R43" s="26"/>
    </row>
    <row r="44" spans="1:18">
      <c r="A44" s="50"/>
      <c r="B44" s="65" t="s">
        <v>53</v>
      </c>
      <c r="C44" s="43"/>
      <c r="D44" s="26"/>
      <c r="F44" s="26"/>
      <c r="G44" s="71" t="s">
        <v>39</v>
      </c>
      <c r="H44" s="37"/>
      <c r="I44" s="42" t="s">
        <v>117</v>
      </c>
      <c r="J44" s="6">
        <v>0</v>
      </c>
      <c r="K44" s="50"/>
      <c r="M44" s="78" t="s">
        <v>113</v>
      </c>
      <c r="N44" s="105"/>
      <c r="P44" s="26"/>
      <c r="R44" s="26"/>
    </row>
    <row r="45" spans="1:18">
      <c r="A45" s="50"/>
      <c r="B45" s="26"/>
      <c r="C45" s="43"/>
      <c r="D45" s="26"/>
      <c r="F45" s="26"/>
      <c r="G45" s="75" t="s">
        <v>41</v>
      </c>
      <c r="H45" s="26">
        <v>8</v>
      </c>
      <c r="I45" s="43"/>
      <c r="J45" s="26"/>
      <c r="K45" s="50"/>
      <c r="M45" s="78" t="s">
        <v>38</v>
      </c>
      <c r="N45" s="105">
        <v>77.02</v>
      </c>
      <c r="P45" s="26"/>
      <c r="R45" s="26"/>
    </row>
    <row r="46" spans="1:18">
      <c r="A46" s="50"/>
      <c r="B46" s="26"/>
      <c r="C46" s="43"/>
      <c r="D46" s="26"/>
      <c r="F46" s="26"/>
      <c r="G46" s="29" t="s">
        <v>40</v>
      </c>
      <c r="H46" s="37">
        <v>231</v>
      </c>
      <c r="I46" s="43"/>
      <c r="J46" s="26"/>
      <c r="K46" s="50"/>
      <c r="M46" s="25"/>
      <c r="N46" s="26"/>
      <c r="P46" s="26"/>
      <c r="R46" s="26"/>
    </row>
    <row r="47" spans="1:18">
      <c r="A47" s="61"/>
      <c r="B47" s="28"/>
      <c r="C47" s="44"/>
      <c r="D47" s="28"/>
      <c r="E47" s="44"/>
      <c r="F47" s="28"/>
      <c r="G47" s="38"/>
      <c r="H47" s="109"/>
      <c r="I47" s="44"/>
      <c r="J47" s="28"/>
      <c r="K47" s="61"/>
      <c r="L47" s="44"/>
      <c r="M47" s="27"/>
      <c r="N47" s="28"/>
      <c r="O47" s="44"/>
      <c r="P47" s="28"/>
      <c r="Q47" s="44"/>
      <c r="R47" s="28"/>
    </row>
    <row r="48" spans="1:18">
      <c r="A48" s="59">
        <v>4</v>
      </c>
      <c r="B48" s="182" t="s">
        <v>59</v>
      </c>
      <c r="C48" s="54" t="s">
        <v>0</v>
      </c>
      <c r="D48" s="24"/>
      <c r="E48" s="32" t="s">
        <v>43</v>
      </c>
      <c r="F48" s="4">
        <v>3</v>
      </c>
      <c r="G48" s="9" t="s">
        <v>12</v>
      </c>
      <c r="H48" s="76">
        <v>31</v>
      </c>
      <c r="I48" s="160" t="s">
        <v>26</v>
      </c>
      <c r="J48" s="161"/>
      <c r="K48" s="59"/>
      <c r="L48" s="59"/>
      <c r="M48" s="60"/>
      <c r="N48" s="24"/>
      <c r="O48" s="60"/>
      <c r="P48" s="24"/>
      <c r="Q48" s="60"/>
      <c r="R48" s="24"/>
    </row>
    <row r="49" spans="1:18">
      <c r="A49" s="50"/>
      <c r="B49" s="183"/>
      <c r="C49" s="68" t="s">
        <v>10</v>
      </c>
      <c r="D49" s="6">
        <v>1</v>
      </c>
      <c r="E49" s="173" t="s">
        <v>127</v>
      </c>
      <c r="F49" s="6">
        <v>1</v>
      </c>
      <c r="G49" s="73" t="s">
        <v>14</v>
      </c>
      <c r="H49" s="6">
        <v>29</v>
      </c>
      <c r="I49" s="43"/>
      <c r="J49" s="15">
        <v>59</v>
      </c>
      <c r="K49" s="33">
        <v>1330.88</v>
      </c>
      <c r="L49" s="50">
        <v>208.02</v>
      </c>
      <c r="M49" s="43"/>
      <c r="N49" s="47">
        <f>K49-P50-P51-R49</f>
        <v>1068.42</v>
      </c>
      <c r="O49" s="43"/>
      <c r="P49" s="26"/>
      <c r="Q49" s="11" t="s">
        <v>34</v>
      </c>
      <c r="R49" s="6">
        <v>59</v>
      </c>
    </row>
    <row r="50" spans="1:18" ht="14.25" customHeight="1">
      <c r="A50" s="50"/>
      <c r="B50" s="183"/>
      <c r="C50" s="11" t="s">
        <v>1</v>
      </c>
      <c r="D50" s="6">
        <v>7.7</v>
      </c>
      <c r="E50" s="197"/>
      <c r="F50" s="6"/>
      <c r="G50" s="73" t="s">
        <v>55</v>
      </c>
      <c r="H50" s="6">
        <v>2</v>
      </c>
      <c r="I50" s="5" t="s">
        <v>27</v>
      </c>
      <c r="J50" s="26"/>
      <c r="K50" s="50"/>
      <c r="L50" s="50"/>
      <c r="M50" s="11" t="s">
        <v>27</v>
      </c>
      <c r="N50" s="26"/>
      <c r="O50" s="64" t="s">
        <v>57</v>
      </c>
      <c r="P50" s="58">
        <v>95.63</v>
      </c>
      <c r="Q50" s="11" t="s">
        <v>35</v>
      </c>
      <c r="R50" s="6">
        <v>30</v>
      </c>
    </row>
    <row r="51" spans="1:18" ht="19.5" customHeight="1">
      <c r="A51" s="50"/>
      <c r="B51" s="183"/>
      <c r="C51" s="11" t="s">
        <v>2</v>
      </c>
      <c r="D51" s="6">
        <v>9.5</v>
      </c>
      <c r="E51" s="173" t="s">
        <v>98</v>
      </c>
      <c r="F51" s="6">
        <v>1</v>
      </c>
      <c r="G51" s="62"/>
      <c r="H51" s="26"/>
      <c r="I51" s="64" t="s">
        <v>62</v>
      </c>
      <c r="J51" s="31">
        <v>0</v>
      </c>
      <c r="K51" s="50"/>
      <c r="L51" s="50"/>
      <c r="M51" s="11" t="s">
        <v>30</v>
      </c>
      <c r="N51" s="101">
        <v>30</v>
      </c>
      <c r="O51" s="64" t="s">
        <v>58</v>
      </c>
      <c r="P51" s="58">
        <v>107.83</v>
      </c>
      <c r="Q51" s="11"/>
      <c r="R51" s="26"/>
    </row>
    <row r="52" spans="1:18">
      <c r="A52" s="50"/>
      <c r="B52" s="88" t="s">
        <v>23</v>
      </c>
      <c r="C52" s="55" t="s">
        <v>3</v>
      </c>
      <c r="D52" s="31"/>
      <c r="E52" s="173"/>
      <c r="F52" s="26"/>
      <c r="G52" s="25" t="s">
        <v>13</v>
      </c>
      <c r="H52" s="15">
        <f>H53+H54</f>
        <v>876</v>
      </c>
      <c r="I52" s="64" t="s">
        <v>56</v>
      </c>
      <c r="J52" s="31">
        <v>1</v>
      </c>
      <c r="K52" s="50"/>
      <c r="L52" s="50"/>
      <c r="M52" s="11" t="s">
        <v>31</v>
      </c>
      <c r="N52" s="6">
        <v>26</v>
      </c>
      <c r="O52" s="43"/>
      <c r="P52" s="26"/>
      <c r="Q52" s="11"/>
      <c r="R52" s="26"/>
    </row>
    <row r="53" spans="1:18">
      <c r="A53" s="50"/>
      <c r="B53" s="48" t="s">
        <v>45</v>
      </c>
      <c r="C53" s="11" t="s">
        <v>1</v>
      </c>
      <c r="D53" s="31">
        <v>0</v>
      </c>
      <c r="F53" s="26"/>
      <c r="G53" s="73" t="s">
        <v>14</v>
      </c>
      <c r="H53" s="26">
        <v>827</v>
      </c>
      <c r="I53" s="49" t="s">
        <v>48</v>
      </c>
      <c r="J53" s="31">
        <v>0</v>
      </c>
      <c r="K53" s="50"/>
      <c r="L53" s="50"/>
      <c r="M53" s="35" t="s">
        <v>5</v>
      </c>
      <c r="N53" s="15">
        <f>SUM(N51:N52)</f>
        <v>56</v>
      </c>
      <c r="P53" s="26"/>
      <c r="Q53" s="11" t="s">
        <v>36</v>
      </c>
      <c r="R53" s="6">
        <v>1</v>
      </c>
    </row>
    <row r="54" spans="1:18" ht="25.5" customHeight="1">
      <c r="A54" s="50"/>
      <c r="B54" s="117" t="s">
        <v>115</v>
      </c>
      <c r="C54" s="11" t="s">
        <v>2</v>
      </c>
      <c r="D54" s="31">
        <v>1.875</v>
      </c>
      <c r="F54" s="26"/>
      <c r="G54" s="73" t="s">
        <v>55</v>
      </c>
      <c r="H54" s="26">
        <v>49</v>
      </c>
      <c r="J54" s="26"/>
      <c r="K54" s="50"/>
      <c r="L54" s="50"/>
      <c r="N54" s="24"/>
      <c r="P54" s="26"/>
      <c r="R54" s="26"/>
    </row>
    <row r="55" spans="1:18">
      <c r="A55" s="50"/>
      <c r="B55" s="180" t="s">
        <v>52</v>
      </c>
      <c r="C55" s="55" t="s">
        <v>4</v>
      </c>
      <c r="D55" s="31"/>
      <c r="F55" s="26"/>
      <c r="G55" s="174" t="s">
        <v>15</v>
      </c>
      <c r="H55" s="175"/>
      <c r="I55" s="179" t="s">
        <v>42</v>
      </c>
      <c r="J55" s="170"/>
      <c r="K55" s="50"/>
      <c r="L55" s="50"/>
      <c r="M55" s="11" t="s">
        <v>33</v>
      </c>
      <c r="N55" s="26"/>
      <c r="P55" s="26"/>
      <c r="R55" s="26"/>
    </row>
    <row r="56" spans="1:18" ht="13.5" customHeight="1">
      <c r="A56" s="50"/>
      <c r="B56" s="181"/>
      <c r="C56" s="11" t="s">
        <v>1</v>
      </c>
      <c r="D56" s="31">
        <v>0.8</v>
      </c>
      <c r="F56" s="26"/>
      <c r="G56" s="70" t="s">
        <v>37</v>
      </c>
      <c r="H56" s="6">
        <v>2</v>
      </c>
      <c r="J56" s="15">
        <v>3.18</v>
      </c>
      <c r="K56" s="50"/>
      <c r="L56" s="50"/>
      <c r="N56" s="47">
        <f>N49-N53</f>
        <v>1012.4200000000001</v>
      </c>
      <c r="P56" s="26"/>
      <c r="R56" s="26"/>
    </row>
    <row r="57" spans="1:18">
      <c r="A57" s="50"/>
      <c r="B57" s="52" t="s">
        <v>60</v>
      </c>
      <c r="C57" s="11" t="s">
        <v>2</v>
      </c>
      <c r="D57" s="31">
        <v>2</v>
      </c>
      <c r="F57" s="26"/>
      <c r="G57" s="74" t="s">
        <v>38</v>
      </c>
      <c r="H57" s="6">
        <v>21.73</v>
      </c>
      <c r="J57" s="26"/>
      <c r="K57" s="50"/>
      <c r="L57" s="50"/>
      <c r="N57" s="26"/>
      <c r="P57" s="26"/>
      <c r="R57" s="26"/>
    </row>
    <row r="58" spans="1:18">
      <c r="A58" s="50"/>
      <c r="B58" s="52" t="s">
        <v>24</v>
      </c>
      <c r="C58" s="195" t="s">
        <v>61</v>
      </c>
      <c r="D58" s="196"/>
      <c r="F58" s="26"/>
      <c r="G58" s="71" t="s">
        <v>39</v>
      </c>
      <c r="H58" s="26"/>
      <c r="I58" s="39" t="s">
        <v>117</v>
      </c>
      <c r="J58" s="37">
        <v>0</v>
      </c>
      <c r="K58" s="50"/>
      <c r="L58" s="50"/>
      <c r="N58" s="26"/>
      <c r="P58" s="26"/>
      <c r="R58" s="26"/>
    </row>
    <row r="59" spans="1:18">
      <c r="A59" s="50"/>
      <c r="B59" s="50"/>
      <c r="C59" s="62" t="s">
        <v>1</v>
      </c>
      <c r="D59" s="6">
        <v>1</v>
      </c>
      <c r="F59" s="26"/>
      <c r="G59" s="75" t="s">
        <v>41</v>
      </c>
      <c r="H59" s="6">
        <v>8</v>
      </c>
      <c r="J59" s="26"/>
      <c r="K59" s="50"/>
      <c r="L59" s="50"/>
      <c r="N59" s="26"/>
      <c r="P59" s="26"/>
      <c r="R59" s="26"/>
    </row>
    <row r="60" spans="1:18">
      <c r="A60" s="50"/>
      <c r="B60" s="50"/>
      <c r="C60" s="62" t="s">
        <v>2</v>
      </c>
      <c r="D60" s="6">
        <v>3</v>
      </c>
      <c r="F60" s="26"/>
      <c r="G60" s="29" t="s">
        <v>40</v>
      </c>
      <c r="H60" s="6">
        <v>221</v>
      </c>
      <c r="J60" s="26"/>
      <c r="K60" s="50"/>
      <c r="L60" s="50"/>
      <c r="N60" s="26"/>
      <c r="P60" s="26"/>
      <c r="R60" s="26"/>
    </row>
    <row r="61" spans="1:18">
      <c r="A61" s="50"/>
      <c r="B61" s="50"/>
      <c r="C61" s="69" t="s">
        <v>49</v>
      </c>
      <c r="D61" s="15">
        <f>D49+D50+D51+D53+D54+D56+D57+D59+D60</f>
        <v>26.875</v>
      </c>
      <c r="F61" s="26"/>
      <c r="H61" s="26"/>
      <c r="J61" s="26"/>
      <c r="K61" s="50"/>
      <c r="L61" s="50"/>
      <c r="N61" s="26"/>
      <c r="P61" s="26"/>
      <c r="R61" s="26"/>
    </row>
    <row r="62" spans="1:18">
      <c r="A62" s="50"/>
      <c r="B62" s="50"/>
      <c r="C62" s="148" t="s">
        <v>122</v>
      </c>
      <c r="D62" s="149">
        <v>1</v>
      </c>
      <c r="F62" s="26"/>
      <c r="H62" s="26"/>
      <c r="J62" s="26"/>
      <c r="K62" s="50"/>
      <c r="L62" s="50"/>
      <c r="N62" s="26"/>
      <c r="P62" s="26"/>
      <c r="R62" s="26"/>
    </row>
    <row r="63" spans="1:18">
      <c r="A63" s="59">
        <v>5</v>
      </c>
      <c r="B63" s="182" t="s">
        <v>63</v>
      </c>
      <c r="C63" s="3" t="s">
        <v>0</v>
      </c>
      <c r="D63" s="24"/>
      <c r="E63" s="60"/>
      <c r="F63" s="24"/>
      <c r="G63" s="9" t="s">
        <v>12</v>
      </c>
      <c r="H63" s="76">
        <v>8</v>
      </c>
      <c r="I63" s="160" t="s">
        <v>26</v>
      </c>
      <c r="J63" s="161"/>
      <c r="K63" s="59"/>
      <c r="L63" s="59"/>
      <c r="M63" s="60"/>
      <c r="N63" s="24"/>
      <c r="O63" s="60"/>
      <c r="P63" s="24"/>
      <c r="Q63" s="60"/>
      <c r="R63" s="24"/>
    </row>
    <row r="64" spans="1:18">
      <c r="A64" s="50"/>
      <c r="B64" s="183"/>
      <c r="C64" s="5" t="s">
        <v>1</v>
      </c>
      <c r="D64" s="26">
        <v>4</v>
      </c>
      <c r="E64" s="39" t="s">
        <v>10</v>
      </c>
      <c r="F64" s="6">
        <v>1</v>
      </c>
      <c r="G64" s="73" t="s">
        <v>14</v>
      </c>
      <c r="H64" s="26">
        <v>8</v>
      </c>
      <c r="J64" s="15">
        <v>18</v>
      </c>
      <c r="K64" s="19">
        <v>452.38</v>
      </c>
      <c r="L64" s="19">
        <v>80.47</v>
      </c>
      <c r="N64" s="15">
        <f>K64-P64</f>
        <v>422.38</v>
      </c>
      <c r="O64" s="49" t="s">
        <v>64</v>
      </c>
      <c r="P64" s="26">
        <v>30</v>
      </c>
      <c r="R64" s="26"/>
    </row>
    <row r="65" spans="1:18">
      <c r="A65" s="50"/>
      <c r="B65" s="183"/>
      <c r="C65" s="5" t="s">
        <v>2</v>
      </c>
      <c r="D65" s="26">
        <v>6</v>
      </c>
      <c r="F65" s="6"/>
      <c r="G65" s="73" t="s">
        <v>55</v>
      </c>
      <c r="H65" s="26">
        <v>0</v>
      </c>
      <c r="I65" s="5" t="s">
        <v>27</v>
      </c>
      <c r="J65" s="26"/>
      <c r="K65" s="50"/>
      <c r="L65" s="50"/>
      <c r="M65" s="11" t="s">
        <v>27</v>
      </c>
      <c r="N65" s="26"/>
      <c r="P65" s="26"/>
      <c r="R65" s="26"/>
    </row>
    <row r="66" spans="1:18">
      <c r="A66" s="50"/>
      <c r="B66" s="52" t="s">
        <v>23</v>
      </c>
      <c r="C66" s="43"/>
      <c r="D66" s="26"/>
      <c r="F66" s="26"/>
      <c r="G66" s="62"/>
      <c r="H66" s="26"/>
      <c r="I66" s="64" t="s">
        <v>28</v>
      </c>
      <c r="J66" s="37">
        <v>1</v>
      </c>
      <c r="K66" s="50"/>
      <c r="L66" s="50"/>
      <c r="M66" s="11" t="s">
        <v>30</v>
      </c>
      <c r="N66" s="26">
        <v>15</v>
      </c>
      <c r="P66" s="26"/>
      <c r="R66" s="26"/>
    </row>
    <row r="67" spans="1:18">
      <c r="A67" s="50"/>
      <c r="B67" s="52" t="s">
        <v>45</v>
      </c>
      <c r="C67" s="93" t="s">
        <v>49</v>
      </c>
      <c r="D67" s="15">
        <f>SUM(D64:D66)</f>
        <v>10</v>
      </c>
      <c r="E67" s="25"/>
      <c r="F67" s="26"/>
      <c r="G67" s="25" t="s">
        <v>13</v>
      </c>
      <c r="H67" s="15">
        <v>211</v>
      </c>
      <c r="I67" s="29" t="s">
        <v>62</v>
      </c>
      <c r="J67" s="37">
        <v>1</v>
      </c>
      <c r="K67" s="50"/>
      <c r="L67" s="50"/>
      <c r="M67" s="5" t="s">
        <v>31</v>
      </c>
      <c r="N67" s="26">
        <v>13</v>
      </c>
      <c r="P67" s="26"/>
      <c r="R67" s="26"/>
    </row>
    <row r="68" spans="1:18" ht="23.25">
      <c r="A68" s="50"/>
      <c r="B68" s="92" t="s">
        <v>115</v>
      </c>
      <c r="C68" s="25"/>
      <c r="D68" s="26"/>
      <c r="E68" s="25"/>
      <c r="F68" s="26"/>
      <c r="G68" s="73" t="s">
        <v>14</v>
      </c>
      <c r="H68" s="6">
        <v>211</v>
      </c>
      <c r="I68" s="29"/>
      <c r="J68" s="26"/>
      <c r="K68" s="50"/>
      <c r="L68" s="50"/>
      <c r="M68" s="79" t="s">
        <v>5</v>
      </c>
      <c r="N68" s="57">
        <f>SUM(N66:N67)</f>
        <v>28</v>
      </c>
      <c r="P68" s="26"/>
      <c r="R68" s="26"/>
    </row>
    <row r="69" spans="1:18" ht="18" customHeight="1">
      <c r="A69" s="50"/>
      <c r="B69" s="188" t="s">
        <v>52</v>
      </c>
      <c r="C69" s="198"/>
      <c r="D69" s="16"/>
      <c r="E69" s="43"/>
      <c r="F69" s="26"/>
      <c r="G69" s="73" t="s">
        <v>55</v>
      </c>
      <c r="H69" s="108">
        <v>0</v>
      </c>
      <c r="I69" s="169" t="s">
        <v>42</v>
      </c>
      <c r="J69" s="170"/>
      <c r="K69" s="50"/>
      <c r="L69" s="50"/>
      <c r="N69" s="24"/>
      <c r="P69" s="26"/>
      <c r="R69" s="26"/>
    </row>
    <row r="70" spans="1:18" ht="12" customHeight="1">
      <c r="A70" s="50"/>
      <c r="B70" s="189"/>
      <c r="C70" s="169"/>
      <c r="D70" s="120"/>
      <c r="E70" s="43"/>
      <c r="F70" s="26"/>
      <c r="G70" s="174" t="s">
        <v>15</v>
      </c>
      <c r="H70" s="175"/>
      <c r="I70" s="25"/>
      <c r="J70" s="15">
        <v>3.11</v>
      </c>
      <c r="K70" s="50"/>
      <c r="L70" s="50"/>
      <c r="M70" s="5" t="s">
        <v>33</v>
      </c>
      <c r="N70" s="26"/>
      <c r="P70" s="26"/>
      <c r="R70" s="26"/>
    </row>
    <row r="71" spans="1:18">
      <c r="A71" s="50"/>
      <c r="B71" s="180" t="s">
        <v>46</v>
      </c>
      <c r="C71" s="119"/>
      <c r="D71" s="120"/>
      <c r="E71" s="43"/>
      <c r="F71" s="26"/>
      <c r="G71" s="70" t="s">
        <v>37</v>
      </c>
      <c r="H71" s="6">
        <v>3</v>
      </c>
      <c r="I71" s="25"/>
      <c r="J71" s="26"/>
      <c r="K71" s="50"/>
      <c r="L71" s="50"/>
      <c r="N71" s="15">
        <f>N64-N68</f>
        <v>394.38</v>
      </c>
      <c r="P71" s="26"/>
      <c r="R71" s="26"/>
    </row>
    <row r="72" spans="1:18">
      <c r="A72" s="50"/>
      <c r="B72" s="181"/>
      <c r="C72" s="78"/>
      <c r="D72" s="26"/>
      <c r="E72" s="43"/>
      <c r="F72" s="26"/>
      <c r="G72" s="74" t="s">
        <v>38</v>
      </c>
      <c r="H72" s="6">
        <v>36</v>
      </c>
      <c r="I72" s="30" t="s">
        <v>117</v>
      </c>
      <c r="J72" s="37">
        <v>0</v>
      </c>
      <c r="K72" s="50"/>
      <c r="L72" s="50"/>
      <c r="N72" s="26"/>
      <c r="P72" s="26"/>
      <c r="R72" s="26"/>
    </row>
    <row r="73" spans="1:18">
      <c r="A73" s="50"/>
      <c r="B73" s="53"/>
      <c r="C73" s="25"/>
      <c r="D73" s="26"/>
      <c r="G73" s="71" t="s">
        <v>39</v>
      </c>
      <c r="H73" s="26"/>
      <c r="I73" s="29"/>
      <c r="J73" s="26"/>
      <c r="K73" s="50"/>
      <c r="L73" s="50"/>
      <c r="N73" s="26"/>
      <c r="P73" s="26"/>
      <c r="R73" s="26"/>
    </row>
    <row r="74" spans="1:18">
      <c r="A74" s="50"/>
      <c r="B74" s="53"/>
      <c r="C74" s="25"/>
      <c r="D74" s="26"/>
      <c r="G74" s="75" t="s">
        <v>41</v>
      </c>
      <c r="H74" s="6">
        <v>2</v>
      </c>
      <c r="I74" s="143" t="s">
        <v>118</v>
      </c>
      <c r="J74" s="6">
        <v>1.55</v>
      </c>
      <c r="K74" s="50"/>
      <c r="L74" s="50"/>
      <c r="N74" s="26"/>
      <c r="P74" s="26"/>
      <c r="R74" s="26"/>
    </row>
    <row r="75" spans="1:18">
      <c r="A75" s="61"/>
      <c r="B75" s="77"/>
      <c r="C75" s="27"/>
      <c r="D75" s="28"/>
      <c r="G75" s="38" t="s">
        <v>40</v>
      </c>
      <c r="H75" s="13">
        <v>66</v>
      </c>
      <c r="I75" s="27"/>
      <c r="J75" s="28"/>
      <c r="K75" s="61"/>
      <c r="L75" s="61"/>
      <c r="N75" s="28"/>
      <c r="P75" s="28"/>
      <c r="R75" s="28"/>
    </row>
    <row r="76" spans="1:18">
      <c r="A76" s="59">
        <v>6</v>
      </c>
      <c r="B76" s="192" t="s">
        <v>65</v>
      </c>
      <c r="C76" s="54" t="s">
        <v>0</v>
      </c>
      <c r="D76" s="24"/>
      <c r="E76" s="60"/>
      <c r="F76" s="24"/>
      <c r="G76" s="9" t="s">
        <v>12</v>
      </c>
      <c r="H76" s="14">
        <v>16</v>
      </c>
      <c r="I76" s="160" t="s">
        <v>26</v>
      </c>
      <c r="J76" s="161"/>
      <c r="K76" s="59"/>
      <c r="L76" s="59"/>
      <c r="M76" s="60"/>
      <c r="N76" s="24"/>
      <c r="O76" s="60"/>
      <c r="P76" s="24"/>
      <c r="Q76" s="60"/>
      <c r="R76" s="24"/>
    </row>
    <row r="77" spans="1:18">
      <c r="A77" s="50"/>
      <c r="B77" s="193"/>
      <c r="C77" s="11" t="s">
        <v>1</v>
      </c>
      <c r="D77" s="6">
        <v>4</v>
      </c>
      <c r="E77" s="30" t="s">
        <v>10</v>
      </c>
      <c r="F77" s="6">
        <v>1</v>
      </c>
      <c r="G77" s="73" t="s">
        <v>14</v>
      </c>
      <c r="H77" s="6">
        <v>3</v>
      </c>
      <c r="J77" s="15">
        <v>33</v>
      </c>
      <c r="K77" s="19">
        <v>785.96</v>
      </c>
      <c r="L77" s="19">
        <v>175.88</v>
      </c>
      <c r="N77" s="15">
        <f>K77-R77-R84-P77</f>
        <v>671.90000000000009</v>
      </c>
      <c r="O77" s="49" t="s">
        <v>64</v>
      </c>
      <c r="P77" s="26">
        <v>6.06</v>
      </c>
      <c r="Q77" s="11"/>
      <c r="R77" s="6"/>
    </row>
    <row r="78" spans="1:18">
      <c r="A78" s="50"/>
      <c r="B78" s="193"/>
      <c r="C78" s="11" t="s">
        <v>2</v>
      </c>
      <c r="D78" s="6">
        <v>1.5</v>
      </c>
      <c r="E78" s="42" t="s">
        <v>123</v>
      </c>
      <c r="F78" s="6">
        <v>1</v>
      </c>
      <c r="G78" s="73" t="s">
        <v>128</v>
      </c>
      <c r="H78" s="6">
        <v>5</v>
      </c>
      <c r="I78" s="5" t="s">
        <v>27</v>
      </c>
      <c r="J78" s="26"/>
      <c r="K78" s="50"/>
      <c r="L78" s="50"/>
      <c r="M78" s="11" t="s">
        <v>27</v>
      </c>
      <c r="N78" s="26"/>
      <c r="P78" s="26"/>
      <c r="Q78" s="11"/>
      <c r="R78" s="6"/>
    </row>
    <row r="79" spans="1:18">
      <c r="A79" s="50"/>
      <c r="B79" s="194"/>
      <c r="C79" s="55" t="s">
        <v>3</v>
      </c>
      <c r="D79" s="26"/>
      <c r="F79" s="26"/>
      <c r="G79" s="81" t="s">
        <v>129</v>
      </c>
      <c r="H79" s="6">
        <v>8</v>
      </c>
      <c r="I79" s="64" t="s">
        <v>47</v>
      </c>
      <c r="J79" s="37">
        <v>1</v>
      </c>
      <c r="K79" s="50"/>
      <c r="L79" s="50"/>
      <c r="M79" s="11" t="s">
        <v>30</v>
      </c>
      <c r="N79" s="127">
        <v>15</v>
      </c>
      <c r="P79" s="26"/>
      <c r="Q79" s="11"/>
      <c r="R79" s="26"/>
    </row>
    <row r="80" spans="1:18">
      <c r="A80" s="50"/>
      <c r="B80" s="52" t="s">
        <v>23</v>
      </c>
      <c r="C80" s="11" t="s">
        <v>1</v>
      </c>
      <c r="D80" s="6">
        <v>0</v>
      </c>
      <c r="F80" s="26"/>
      <c r="G80" s="25"/>
      <c r="H80" s="26"/>
      <c r="I80" s="29" t="s">
        <v>56</v>
      </c>
      <c r="J80" s="37">
        <v>3</v>
      </c>
      <c r="K80" s="50"/>
      <c r="L80" s="50"/>
      <c r="M80" s="5" t="s">
        <v>31</v>
      </c>
      <c r="N80" s="6">
        <v>26</v>
      </c>
      <c r="P80" s="26"/>
      <c r="Q80" s="11"/>
      <c r="R80" s="6"/>
    </row>
    <row r="81" spans="1:18">
      <c r="A81" s="50"/>
      <c r="B81" s="52" t="s">
        <v>66</v>
      </c>
      <c r="C81" s="11" t="s">
        <v>2</v>
      </c>
      <c r="D81" s="6">
        <v>4.5</v>
      </c>
      <c r="F81" s="26"/>
      <c r="G81" s="73" t="s">
        <v>13</v>
      </c>
      <c r="H81" s="15">
        <v>115</v>
      </c>
      <c r="I81" s="49" t="s">
        <v>131</v>
      </c>
      <c r="J81" s="37">
        <v>2</v>
      </c>
      <c r="K81" s="50"/>
      <c r="L81" s="50"/>
      <c r="M81" s="68" t="s">
        <v>32</v>
      </c>
      <c r="N81" s="127">
        <v>36</v>
      </c>
      <c r="P81" s="26"/>
      <c r="Q81" s="11"/>
      <c r="R81" s="26"/>
    </row>
    <row r="82" spans="1:18" ht="23.25">
      <c r="A82" s="50"/>
      <c r="B82" s="91" t="s">
        <v>115</v>
      </c>
      <c r="C82" s="55" t="s">
        <v>4</v>
      </c>
      <c r="D82" s="26"/>
      <c r="F82" s="26"/>
      <c r="G82" s="73" t="s">
        <v>14</v>
      </c>
      <c r="H82" s="6">
        <v>44</v>
      </c>
      <c r="I82" s="49" t="s">
        <v>28</v>
      </c>
      <c r="J82" s="26">
        <v>2</v>
      </c>
      <c r="K82" s="50"/>
      <c r="L82" s="50"/>
      <c r="M82" s="63" t="s">
        <v>78</v>
      </c>
      <c r="N82" s="6">
        <v>26</v>
      </c>
      <c r="P82" s="26"/>
      <c r="R82" s="26"/>
    </row>
    <row r="83" spans="1:18" ht="21" customHeight="1">
      <c r="A83" s="50"/>
      <c r="B83" s="52" t="s">
        <v>67</v>
      </c>
      <c r="C83" s="11" t="s">
        <v>1</v>
      </c>
      <c r="D83" s="6">
        <v>0</v>
      </c>
      <c r="F83" s="26"/>
      <c r="G83" s="81" t="s">
        <v>128</v>
      </c>
      <c r="H83" s="6">
        <v>30</v>
      </c>
      <c r="I83" s="169" t="s">
        <v>42</v>
      </c>
      <c r="J83" s="170"/>
      <c r="K83" s="50"/>
      <c r="L83" s="50"/>
      <c r="M83" s="85" t="s">
        <v>5</v>
      </c>
      <c r="N83" s="134">
        <f>SUM(N79:N82)</f>
        <v>103</v>
      </c>
      <c r="P83" s="26"/>
      <c r="Q83" s="62" t="s">
        <v>79</v>
      </c>
      <c r="R83" s="26"/>
    </row>
    <row r="84" spans="1:18">
      <c r="A84" s="50"/>
      <c r="B84" s="52" t="s">
        <v>71</v>
      </c>
      <c r="C84" s="11" t="s">
        <v>2</v>
      </c>
      <c r="D84" s="6">
        <v>3.5</v>
      </c>
      <c r="F84" s="26"/>
      <c r="G84" s="81" t="s">
        <v>129</v>
      </c>
      <c r="H84" s="6">
        <v>41</v>
      </c>
      <c r="J84" s="15">
        <v>1.31</v>
      </c>
      <c r="K84" s="50"/>
      <c r="L84" s="50"/>
      <c r="N84" s="26"/>
      <c r="P84" s="26"/>
      <c r="Q84" s="62" t="s">
        <v>34</v>
      </c>
      <c r="R84" s="6">
        <v>108</v>
      </c>
    </row>
    <row r="85" spans="1:18">
      <c r="A85" s="50"/>
      <c r="B85" s="80" t="s">
        <v>72</v>
      </c>
      <c r="C85" s="199" t="s">
        <v>73</v>
      </c>
      <c r="D85" s="200"/>
      <c r="F85" s="26"/>
      <c r="G85" s="202" t="s">
        <v>74</v>
      </c>
      <c r="H85" s="203"/>
      <c r="I85" s="48" t="s">
        <v>142</v>
      </c>
      <c r="J85" s="6">
        <v>0.5</v>
      </c>
      <c r="K85" s="50"/>
      <c r="L85" s="50"/>
      <c r="M85" s="5" t="s">
        <v>33</v>
      </c>
      <c r="N85" s="26"/>
      <c r="P85" s="26"/>
      <c r="Q85" s="86" t="s">
        <v>35</v>
      </c>
      <c r="R85" s="6">
        <v>11</v>
      </c>
    </row>
    <row r="86" spans="1:18" ht="18.75" customHeight="1">
      <c r="A86" s="50"/>
      <c r="B86" s="52" t="s">
        <v>68</v>
      </c>
      <c r="C86" s="201"/>
      <c r="D86" s="200"/>
      <c r="F86" s="26"/>
      <c r="G86" s="82" t="s">
        <v>75</v>
      </c>
      <c r="H86" s="31">
        <v>41</v>
      </c>
      <c r="I86" s="2" t="s">
        <v>120</v>
      </c>
      <c r="J86" s="26">
        <v>0</v>
      </c>
      <c r="K86" s="50"/>
      <c r="L86" s="50"/>
      <c r="N86" s="57">
        <f>N77-N83</f>
        <v>568.90000000000009</v>
      </c>
      <c r="P86" s="26"/>
      <c r="R86" s="26"/>
    </row>
    <row r="87" spans="1:18" ht="16.5" customHeight="1">
      <c r="A87" s="50"/>
      <c r="B87" s="52"/>
      <c r="C87" s="147"/>
      <c r="D87" s="146"/>
      <c r="F87" s="26"/>
      <c r="G87" s="82" t="s">
        <v>135</v>
      </c>
      <c r="H87" s="31">
        <v>50.75</v>
      </c>
      <c r="I87" s="2"/>
      <c r="J87" s="26"/>
      <c r="K87" s="50"/>
      <c r="L87" s="50"/>
      <c r="N87" s="57"/>
      <c r="P87" s="26"/>
      <c r="R87" s="26"/>
    </row>
    <row r="88" spans="1:18">
      <c r="A88" s="50"/>
      <c r="B88" s="237" t="s">
        <v>69</v>
      </c>
      <c r="C88" s="2" t="s">
        <v>2</v>
      </c>
      <c r="D88" s="6">
        <v>15</v>
      </c>
      <c r="F88" s="26"/>
      <c r="G88" s="174" t="s">
        <v>15</v>
      </c>
      <c r="H88" s="175"/>
      <c r="I88" s="2"/>
      <c r="J88" s="6"/>
      <c r="K88" s="50"/>
      <c r="L88" s="50"/>
      <c r="N88" s="26"/>
      <c r="P88" s="26"/>
      <c r="Q88" s="2" t="s">
        <v>36</v>
      </c>
      <c r="R88" s="6"/>
    </row>
    <row r="89" spans="1:18">
      <c r="A89" s="50"/>
      <c r="B89" s="238"/>
      <c r="C89" s="49"/>
      <c r="D89" s="26"/>
      <c r="F89" s="26"/>
      <c r="G89" s="70" t="s">
        <v>37</v>
      </c>
      <c r="H89" s="31">
        <v>5</v>
      </c>
      <c r="I89" s="141" t="s">
        <v>122</v>
      </c>
      <c r="J89" s="6">
        <v>6</v>
      </c>
      <c r="K89" s="50"/>
      <c r="L89" s="50"/>
      <c r="N89" s="26"/>
      <c r="P89" s="26"/>
      <c r="Q89" s="2" t="s">
        <v>80</v>
      </c>
      <c r="R89" s="26">
        <v>2</v>
      </c>
    </row>
    <row r="90" spans="1:18">
      <c r="A90" s="50"/>
      <c r="B90" s="52" t="s">
        <v>70</v>
      </c>
      <c r="C90" s="94" t="s">
        <v>49</v>
      </c>
      <c r="D90" s="15">
        <f>D77+D78+D80+D81+D83+D84+D88</f>
        <v>28.5</v>
      </c>
      <c r="F90" s="26"/>
      <c r="G90" s="74" t="s">
        <v>38</v>
      </c>
      <c r="H90" s="31">
        <v>42</v>
      </c>
      <c r="J90" s="26"/>
      <c r="K90" s="50"/>
      <c r="L90" s="26"/>
      <c r="N90" s="26"/>
      <c r="P90" s="26"/>
      <c r="R90" s="26"/>
    </row>
    <row r="91" spans="1:18">
      <c r="A91" s="50"/>
      <c r="B91" s="53"/>
      <c r="D91" s="26"/>
      <c r="F91" s="26"/>
      <c r="G91" s="232" t="s">
        <v>76</v>
      </c>
      <c r="H91" s="233"/>
      <c r="I91" s="43"/>
      <c r="J91" s="26"/>
      <c r="K91" s="26"/>
      <c r="L91" s="26"/>
      <c r="N91" s="26"/>
      <c r="P91" s="26"/>
      <c r="R91" s="26"/>
    </row>
    <row r="92" spans="1:18">
      <c r="A92" s="50"/>
      <c r="B92" s="26"/>
      <c r="C92" s="140" t="s">
        <v>122</v>
      </c>
      <c r="D92" s="153">
        <v>0.75</v>
      </c>
      <c r="F92" s="26"/>
      <c r="G92" s="64" t="s">
        <v>77</v>
      </c>
      <c r="H92" s="31">
        <v>32</v>
      </c>
      <c r="I92" s="43"/>
      <c r="J92" s="26"/>
      <c r="K92" s="26"/>
      <c r="L92" s="26"/>
      <c r="N92" s="26"/>
      <c r="P92" s="26"/>
      <c r="Q92" s="43"/>
      <c r="R92" s="26"/>
    </row>
    <row r="93" spans="1:18">
      <c r="A93" s="50"/>
      <c r="B93" s="50"/>
      <c r="C93" s="43"/>
      <c r="D93" s="26"/>
      <c r="G93" s="71" t="s">
        <v>39</v>
      </c>
      <c r="H93" s="26"/>
      <c r="I93" s="43"/>
      <c r="J93" s="26"/>
      <c r="K93" s="26"/>
      <c r="L93" s="26"/>
      <c r="N93" s="26"/>
      <c r="P93" s="26"/>
      <c r="Q93" s="43"/>
      <c r="R93" s="26"/>
    </row>
    <row r="94" spans="1:18">
      <c r="A94" s="50"/>
      <c r="B94" s="50"/>
      <c r="C94" s="43"/>
      <c r="D94" s="26"/>
      <c r="G94" s="75" t="s">
        <v>41</v>
      </c>
      <c r="H94" s="83">
        <v>0</v>
      </c>
      <c r="I94" s="43"/>
      <c r="J94" s="26"/>
      <c r="K94" s="26"/>
      <c r="L94" s="26"/>
      <c r="N94" s="26"/>
      <c r="P94" s="26"/>
      <c r="Q94" s="43"/>
      <c r="R94" s="26"/>
    </row>
    <row r="95" spans="1:18">
      <c r="A95" s="61"/>
      <c r="B95" s="61"/>
      <c r="C95" s="44"/>
      <c r="D95" s="28"/>
      <c r="E95" s="44"/>
      <c r="F95" s="44"/>
      <c r="G95" s="38" t="s">
        <v>40</v>
      </c>
      <c r="H95" s="110">
        <v>0</v>
      </c>
      <c r="I95" s="44"/>
      <c r="J95" s="28"/>
      <c r="K95" s="28"/>
      <c r="L95" s="28"/>
      <c r="M95" s="44"/>
      <c r="N95" s="28"/>
      <c r="O95" s="44"/>
      <c r="P95" s="28"/>
      <c r="Q95" s="44"/>
      <c r="R95" s="28"/>
    </row>
    <row r="96" spans="1:18">
      <c r="A96" s="59">
        <v>7</v>
      </c>
      <c r="B96" s="229" t="s">
        <v>81</v>
      </c>
      <c r="C96" s="54" t="s">
        <v>0</v>
      </c>
      <c r="D96" s="24"/>
      <c r="E96" s="32" t="s">
        <v>10</v>
      </c>
      <c r="F96" s="4">
        <v>1</v>
      </c>
      <c r="G96" s="9" t="s">
        <v>12</v>
      </c>
      <c r="H96" s="24"/>
      <c r="I96" s="160" t="s">
        <v>26</v>
      </c>
      <c r="J96" s="161"/>
      <c r="K96" s="24"/>
      <c r="L96" s="24"/>
      <c r="M96" s="60"/>
      <c r="N96" s="24"/>
      <c r="O96" s="60"/>
      <c r="P96" s="24"/>
      <c r="Q96" s="60"/>
      <c r="R96" s="24"/>
    </row>
    <row r="97" spans="1:18">
      <c r="A97" s="50"/>
      <c r="B97" s="193"/>
      <c r="C97" s="11" t="s">
        <v>1</v>
      </c>
      <c r="D97" s="6">
        <v>4.2</v>
      </c>
      <c r="E97" s="42" t="s">
        <v>43</v>
      </c>
      <c r="F97" s="6">
        <v>3</v>
      </c>
      <c r="G97" s="2" t="s">
        <v>129</v>
      </c>
      <c r="H97" s="15">
        <v>31</v>
      </c>
      <c r="J97" s="15">
        <v>73</v>
      </c>
      <c r="K97" s="33">
        <v>1764.9</v>
      </c>
      <c r="L97" s="6">
        <v>397.6</v>
      </c>
      <c r="N97" s="47">
        <f>K97-P98-R98</f>
        <v>1421.9</v>
      </c>
      <c r="P97" s="26"/>
      <c r="R97" s="26"/>
    </row>
    <row r="98" spans="1:18">
      <c r="A98" s="50"/>
      <c r="B98" s="193"/>
      <c r="C98" s="11" t="s">
        <v>2</v>
      </c>
      <c r="D98" s="107">
        <v>21.75</v>
      </c>
      <c r="E98" s="25"/>
      <c r="F98" s="26"/>
      <c r="G98" t="s">
        <v>13</v>
      </c>
      <c r="H98" s="26"/>
      <c r="I98" s="5" t="s">
        <v>27</v>
      </c>
      <c r="J98" s="26"/>
      <c r="K98" s="50"/>
      <c r="L98" s="50"/>
      <c r="M98" s="2" t="s">
        <v>27</v>
      </c>
      <c r="N98" s="26"/>
      <c r="O98" s="49" t="s">
        <v>64</v>
      </c>
      <c r="P98" s="26">
        <v>35</v>
      </c>
      <c r="Q98" s="2" t="s">
        <v>34</v>
      </c>
      <c r="R98" s="6">
        <v>308</v>
      </c>
    </row>
    <row r="99" spans="1:18">
      <c r="A99" s="50"/>
      <c r="B99" s="193"/>
      <c r="C99" s="55" t="s">
        <v>3</v>
      </c>
      <c r="D99" s="26"/>
      <c r="E99" s="25"/>
      <c r="F99" s="26"/>
      <c r="G99" s="2" t="s">
        <v>129</v>
      </c>
      <c r="H99" s="6">
        <v>199</v>
      </c>
      <c r="I99" s="64" t="s">
        <v>56</v>
      </c>
      <c r="J99" s="37">
        <v>1</v>
      </c>
      <c r="K99" s="50"/>
      <c r="L99" s="50"/>
      <c r="M99" s="11" t="s">
        <v>30</v>
      </c>
      <c r="N99" s="26">
        <v>30</v>
      </c>
      <c r="P99" s="26"/>
      <c r="Q99" s="2" t="s">
        <v>35</v>
      </c>
      <c r="R99" s="6">
        <v>44</v>
      </c>
    </row>
    <row r="100" spans="1:18">
      <c r="A100" s="50"/>
      <c r="B100" s="116" t="s">
        <v>86</v>
      </c>
      <c r="C100" s="11" t="s">
        <v>1</v>
      </c>
      <c r="D100" s="6">
        <v>0</v>
      </c>
      <c r="E100" s="25"/>
      <c r="F100" s="26"/>
      <c r="G100" s="202" t="s">
        <v>74</v>
      </c>
      <c r="H100" s="203"/>
      <c r="I100" s="29" t="s">
        <v>134</v>
      </c>
      <c r="J100" s="37">
        <v>1</v>
      </c>
      <c r="K100" s="33"/>
      <c r="L100" s="19"/>
      <c r="M100" s="5" t="s">
        <v>31</v>
      </c>
      <c r="N100" s="97">
        <v>26</v>
      </c>
      <c r="O100" s="49"/>
      <c r="P100" s="6"/>
      <c r="Q100" s="11"/>
      <c r="R100" s="6"/>
    </row>
    <row r="101" spans="1:18">
      <c r="A101" s="50"/>
      <c r="B101" s="52" t="s">
        <v>82</v>
      </c>
      <c r="C101" s="11" t="s">
        <v>2</v>
      </c>
      <c r="D101" s="6">
        <v>4</v>
      </c>
      <c r="E101" s="25"/>
      <c r="F101" s="26"/>
      <c r="G101" s="49" t="s">
        <v>75</v>
      </c>
      <c r="H101" s="31">
        <v>35</v>
      </c>
      <c r="I101" s="49" t="s">
        <v>119</v>
      </c>
      <c r="J101" s="26">
        <v>0</v>
      </c>
      <c r="K101" s="50"/>
      <c r="L101" s="50"/>
      <c r="M101" s="68" t="s">
        <v>32</v>
      </c>
      <c r="N101" s="6">
        <v>72</v>
      </c>
      <c r="P101" s="26"/>
      <c r="Q101" s="11"/>
      <c r="R101" s="6"/>
    </row>
    <row r="102" spans="1:18" ht="22.5" customHeight="1">
      <c r="A102" s="50"/>
      <c r="B102" s="87" t="s">
        <v>83</v>
      </c>
      <c r="C102" s="55" t="s">
        <v>4</v>
      </c>
      <c r="D102" s="26"/>
      <c r="E102" s="25"/>
      <c r="F102" s="26"/>
      <c r="G102" s="49" t="s">
        <v>135</v>
      </c>
      <c r="H102" s="31">
        <v>45.4</v>
      </c>
      <c r="I102" s="169" t="s">
        <v>42</v>
      </c>
      <c r="J102" s="170"/>
      <c r="K102" s="50"/>
      <c r="L102" s="50"/>
      <c r="M102" s="63" t="s">
        <v>78</v>
      </c>
      <c r="N102" s="26">
        <v>26</v>
      </c>
      <c r="P102" s="26"/>
      <c r="Q102" s="11"/>
      <c r="R102" s="26"/>
    </row>
    <row r="103" spans="1:18" ht="13.5" customHeight="1">
      <c r="A103" s="50"/>
      <c r="B103" s="87" t="s">
        <v>84</v>
      </c>
      <c r="C103" s="11" t="s">
        <v>1</v>
      </c>
      <c r="D103" s="6">
        <v>0</v>
      </c>
      <c r="E103" s="25"/>
      <c r="F103" s="26"/>
      <c r="G103" s="174" t="s">
        <v>15</v>
      </c>
      <c r="H103" s="175"/>
      <c r="J103" s="15">
        <v>0</v>
      </c>
      <c r="K103" s="50"/>
      <c r="L103" s="50"/>
      <c r="M103" s="93" t="s">
        <v>5</v>
      </c>
      <c r="N103" s="15">
        <f>SUM(N99:N102)</f>
        <v>154</v>
      </c>
      <c r="P103" s="26"/>
      <c r="Q103" s="11" t="s">
        <v>36</v>
      </c>
      <c r="R103" s="6">
        <v>5</v>
      </c>
    </row>
    <row r="104" spans="1:18">
      <c r="A104" s="50"/>
      <c r="B104" s="180" t="s">
        <v>116</v>
      </c>
      <c r="C104" s="11" t="s">
        <v>2</v>
      </c>
      <c r="D104" s="6">
        <v>5</v>
      </c>
      <c r="E104" s="25"/>
      <c r="F104" s="26"/>
      <c r="G104" s="70" t="s">
        <v>37</v>
      </c>
      <c r="H104" s="31">
        <v>9</v>
      </c>
      <c r="J104" s="26"/>
      <c r="K104" s="50"/>
      <c r="L104" s="50"/>
      <c r="M104" s="125"/>
      <c r="N104" s="4"/>
      <c r="P104" s="26"/>
      <c r="R104" s="26"/>
    </row>
    <row r="105" spans="1:18">
      <c r="A105" s="50"/>
      <c r="B105" s="181"/>
      <c r="C105" s="69" t="s">
        <v>49</v>
      </c>
      <c r="D105" s="95"/>
      <c r="E105" s="25"/>
      <c r="F105" s="26"/>
      <c r="G105" s="74" t="s">
        <v>38</v>
      </c>
      <c r="H105" s="72">
        <v>81</v>
      </c>
      <c r="I105" s="141" t="s">
        <v>124</v>
      </c>
      <c r="J105" s="6">
        <v>1</v>
      </c>
      <c r="K105" s="50"/>
      <c r="L105" s="50"/>
      <c r="M105" s="5" t="s">
        <v>33</v>
      </c>
      <c r="N105" s="6"/>
      <c r="P105" s="26"/>
      <c r="R105" s="26"/>
    </row>
    <row r="106" spans="1:18">
      <c r="A106" s="50"/>
      <c r="B106" s="180" t="s">
        <v>85</v>
      </c>
      <c r="D106" s="130">
        <f>D97+D98+D100+D101+D103+D104</f>
        <v>34.950000000000003</v>
      </c>
      <c r="E106" s="25"/>
      <c r="F106" s="26"/>
      <c r="H106" s="26"/>
      <c r="J106" s="26"/>
      <c r="K106" s="50"/>
      <c r="L106" s="50"/>
      <c r="M106" s="69"/>
      <c r="N106" s="47">
        <f>N97-N103</f>
        <v>1267.9000000000001</v>
      </c>
      <c r="P106" s="26"/>
      <c r="R106" s="26"/>
    </row>
    <row r="107" spans="1:18">
      <c r="A107" s="50"/>
      <c r="B107" s="181"/>
      <c r="C107" s="234" t="s">
        <v>140</v>
      </c>
      <c r="D107" s="37"/>
      <c r="E107" s="25"/>
      <c r="F107" s="26"/>
      <c r="H107" s="26"/>
      <c r="J107" s="26"/>
      <c r="K107" s="50"/>
      <c r="L107" s="50"/>
      <c r="M107" s="25"/>
      <c r="N107" s="26"/>
      <c r="P107" s="26"/>
      <c r="R107" s="26"/>
    </row>
    <row r="108" spans="1:18">
      <c r="A108" s="50"/>
      <c r="B108" s="88" t="s">
        <v>24</v>
      </c>
      <c r="C108" s="234"/>
      <c r="D108" s="107">
        <v>1.2</v>
      </c>
      <c r="E108" s="43"/>
      <c r="F108" s="26"/>
      <c r="H108" s="26"/>
      <c r="J108" s="26"/>
      <c r="K108" s="50"/>
      <c r="L108" s="50"/>
      <c r="M108" s="5"/>
      <c r="N108" s="26"/>
      <c r="P108" s="26"/>
      <c r="R108" s="26"/>
    </row>
    <row r="109" spans="1:18" ht="12" customHeight="1">
      <c r="A109" s="50"/>
      <c r="B109" s="230" t="s">
        <v>87</v>
      </c>
      <c r="C109" s="235"/>
      <c r="D109" s="26"/>
      <c r="E109" s="43"/>
      <c r="F109" s="26"/>
      <c r="H109" s="26"/>
      <c r="J109" s="26"/>
      <c r="K109" s="50"/>
      <c r="L109" s="50"/>
      <c r="N109" s="47"/>
      <c r="P109" s="26"/>
      <c r="R109" s="26"/>
    </row>
    <row r="110" spans="1:18">
      <c r="A110" s="61"/>
      <c r="B110" s="231"/>
      <c r="C110" s="236"/>
      <c r="D110" s="28"/>
      <c r="E110" s="44"/>
      <c r="F110" s="44"/>
      <c r="G110" s="27"/>
      <c r="H110" s="28"/>
      <c r="I110" s="44"/>
      <c r="J110" s="28"/>
      <c r="K110" s="44"/>
      <c r="L110" s="61"/>
      <c r="M110" s="44"/>
      <c r="N110" s="28"/>
      <c r="O110" s="44"/>
      <c r="P110" s="28"/>
      <c r="Q110" s="44"/>
      <c r="R110" s="28"/>
    </row>
    <row r="111" spans="1:18">
      <c r="A111" s="59">
        <v>8</v>
      </c>
      <c r="B111" s="171" t="s">
        <v>88</v>
      </c>
      <c r="C111" s="67" t="s">
        <v>1</v>
      </c>
      <c r="D111" s="4">
        <v>0.5</v>
      </c>
      <c r="E111" s="67" t="s">
        <v>10</v>
      </c>
      <c r="F111" s="4">
        <v>1</v>
      </c>
      <c r="G111" s="60"/>
      <c r="H111" s="24"/>
      <c r="I111" s="160" t="s">
        <v>26</v>
      </c>
      <c r="J111" s="161"/>
      <c r="K111" s="59"/>
      <c r="L111" s="59"/>
      <c r="M111" s="60"/>
      <c r="N111" s="24"/>
      <c r="O111" s="60"/>
      <c r="P111" s="24"/>
      <c r="Q111" s="60"/>
      <c r="R111" s="24"/>
    </row>
    <row r="112" spans="1:18">
      <c r="A112" s="50"/>
      <c r="B112" s="193"/>
      <c r="C112" s="2" t="s">
        <v>2</v>
      </c>
      <c r="D112" s="6">
        <v>1</v>
      </c>
      <c r="E112" s="43"/>
      <c r="F112" s="26"/>
      <c r="H112" s="26"/>
      <c r="J112" s="15">
        <v>2</v>
      </c>
      <c r="K112" s="19">
        <v>86</v>
      </c>
      <c r="L112" s="50">
        <v>0</v>
      </c>
      <c r="N112" s="26"/>
      <c r="P112" s="26"/>
      <c r="R112" s="26"/>
    </row>
    <row r="113" spans="1:18" ht="21" customHeight="1">
      <c r="A113" s="50"/>
      <c r="B113" s="193"/>
      <c r="C113" s="94" t="s">
        <v>49</v>
      </c>
      <c r="D113" s="15">
        <f>D111+D112</f>
        <v>1.5</v>
      </c>
      <c r="E113" s="43"/>
      <c r="F113" s="26"/>
      <c r="H113" s="26"/>
      <c r="I113" s="169" t="s">
        <v>42</v>
      </c>
      <c r="J113" s="170"/>
      <c r="K113" s="50"/>
      <c r="L113" s="50"/>
      <c r="N113" s="26"/>
      <c r="P113" s="26"/>
      <c r="R113" s="26"/>
    </row>
    <row r="114" spans="1:18">
      <c r="A114" s="50"/>
      <c r="B114" s="50"/>
      <c r="D114" s="26"/>
      <c r="E114" s="43"/>
      <c r="F114" s="26"/>
      <c r="H114" s="26"/>
      <c r="J114" s="15">
        <v>3.44</v>
      </c>
      <c r="K114" s="50"/>
      <c r="L114" s="50"/>
      <c r="N114" s="26"/>
      <c r="P114" s="26"/>
      <c r="R114" s="26"/>
    </row>
    <row r="115" spans="1:18">
      <c r="A115" s="59">
        <v>9</v>
      </c>
      <c r="B115" s="171" t="s">
        <v>89</v>
      </c>
      <c r="C115" s="67" t="s">
        <v>90</v>
      </c>
      <c r="D115" s="4">
        <v>2.5</v>
      </c>
      <c r="E115" s="67" t="s">
        <v>10</v>
      </c>
      <c r="F115" s="4">
        <v>1</v>
      </c>
      <c r="G115" s="60"/>
      <c r="H115" s="24"/>
      <c r="I115" s="160" t="s">
        <v>26</v>
      </c>
      <c r="J115" s="161"/>
      <c r="K115" s="59"/>
      <c r="L115" s="59"/>
      <c r="M115" s="60"/>
      <c r="N115" s="24"/>
      <c r="O115" s="60"/>
      <c r="P115" s="24"/>
      <c r="Q115" s="60"/>
      <c r="R115" s="24"/>
    </row>
    <row r="116" spans="1:18">
      <c r="A116" s="50"/>
      <c r="B116" s="193"/>
      <c r="C116" s="63" t="s">
        <v>91</v>
      </c>
      <c r="D116" s="6">
        <v>2</v>
      </c>
      <c r="E116" s="43"/>
      <c r="F116" s="26"/>
      <c r="G116" s="42" t="s">
        <v>76</v>
      </c>
      <c r="H116" s="26"/>
      <c r="I116" s="43"/>
      <c r="J116" s="15">
        <v>6</v>
      </c>
      <c r="K116" s="19">
        <v>194.09</v>
      </c>
      <c r="L116" s="19">
        <v>40.1</v>
      </c>
      <c r="M116" s="42" t="s">
        <v>33</v>
      </c>
      <c r="N116" s="26"/>
      <c r="O116" s="64" t="s">
        <v>92</v>
      </c>
      <c r="P116" s="37">
        <v>182.59</v>
      </c>
      <c r="Q116" s="43"/>
      <c r="R116" s="26"/>
    </row>
    <row r="117" spans="1:18" ht="23.25" customHeight="1">
      <c r="A117" s="50"/>
      <c r="B117" s="193"/>
      <c r="D117" s="26"/>
      <c r="E117" s="43"/>
      <c r="F117" s="26"/>
      <c r="G117" t="s">
        <v>77</v>
      </c>
      <c r="H117" s="26">
        <v>17</v>
      </c>
      <c r="I117" s="133" t="s">
        <v>42</v>
      </c>
      <c r="J117" s="138">
        <v>2.12</v>
      </c>
      <c r="K117" s="50"/>
      <c r="L117" s="50"/>
      <c r="N117" s="15">
        <v>11.5</v>
      </c>
      <c r="P117" s="26"/>
      <c r="R117" s="26"/>
    </row>
    <row r="118" spans="1:18" ht="21.75" customHeight="1">
      <c r="A118" s="50"/>
      <c r="B118" s="194"/>
      <c r="C118" s="1" t="s">
        <v>49</v>
      </c>
      <c r="D118" s="57">
        <f>D115+D116</f>
        <v>4.5</v>
      </c>
      <c r="E118" s="43"/>
      <c r="F118" s="26"/>
      <c r="H118" s="26"/>
      <c r="I118" s="39" t="s">
        <v>117</v>
      </c>
      <c r="J118" s="15">
        <v>0</v>
      </c>
      <c r="K118" s="50"/>
      <c r="L118" s="50"/>
      <c r="N118" s="26"/>
      <c r="P118" s="26"/>
      <c r="R118" s="26"/>
    </row>
    <row r="119" spans="1:18">
      <c r="A119" s="59">
        <v>10</v>
      </c>
      <c r="B119" s="171" t="s">
        <v>93</v>
      </c>
      <c r="C119" s="67" t="s">
        <v>90</v>
      </c>
      <c r="D119" s="4">
        <v>3</v>
      </c>
      <c r="E119" s="32" t="s">
        <v>10</v>
      </c>
      <c r="F119" s="4">
        <v>1</v>
      </c>
      <c r="G119" s="60"/>
      <c r="H119" s="24"/>
      <c r="I119" s="204" t="s">
        <v>94</v>
      </c>
      <c r="J119" s="205"/>
      <c r="K119" s="59"/>
      <c r="L119" s="59"/>
      <c r="M119" s="60"/>
      <c r="N119" s="24"/>
      <c r="O119" s="60"/>
      <c r="P119" s="24"/>
      <c r="Q119" s="60"/>
      <c r="R119" s="24"/>
    </row>
    <row r="120" spans="1:18">
      <c r="A120" s="50"/>
      <c r="B120" s="193"/>
      <c r="C120" s="63" t="s">
        <v>2</v>
      </c>
      <c r="D120" s="6">
        <v>2.25</v>
      </c>
      <c r="E120" s="42" t="s">
        <v>43</v>
      </c>
      <c r="F120" s="6">
        <v>1</v>
      </c>
      <c r="H120" s="26"/>
      <c r="I120" s="206"/>
      <c r="J120" s="207"/>
      <c r="K120" s="19">
        <v>295</v>
      </c>
      <c r="L120" s="50">
        <v>0</v>
      </c>
      <c r="N120" s="26"/>
      <c r="P120" s="26"/>
      <c r="R120" s="26"/>
    </row>
    <row r="121" spans="1:18">
      <c r="A121" s="50"/>
      <c r="B121" s="193"/>
      <c r="D121" s="26"/>
      <c r="E121" s="43"/>
      <c r="F121" s="26"/>
      <c r="H121" s="26"/>
      <c r="I121" s="177" t="s">
        <v>26</v>
      </c>
      <c r="J121" s="208"/>
      <c r="K121" s="50"/>
      <c r="L121" s="50"/>
      <c r="N121" s="26"/>
      <c r="P121" s="26"/>
      <c r="R121" s="26"/>
    </row>
    <row r="122" spans="1:18">
      <c r="A122" s="50"/>
      <c r="B122" s="50"/>
      <c r="C122" s="94" t="s">
        <v>49</v>
      </c>
      <c r="D122" s="15">
        <f>D119+D120</f>
        <v>5.25</v>
      </c>
      <c r="E122" s="43"/>
      <c r="F122" s="26"/>
      <c r="H122" s="26"/>
      <c r="J122" s="15">
        <v>16</v>
      </c>
      <c r="K122" s="50"/>
      <c r="L122" s="50"/>
      <c r="N122" s="26"/>
      <c r="P122" s="26"/>
      <c r="R122" s="26"/>
    </row>
    <row r="123" spans="1:18" ht="21" customHeight="1">
      <c r="A123" s="50"/>
      <c r="B123" s="50"/>
      <c r="D123" s="26"/>
      <c r="E123" s="173"/>
      <c r="F123" s="26"/>
      <c r="H123" s="26"/>
      <c r="I123" s="169" t="s">
        <v>42</v>
      </c>
      <c r="J123" s="170"/>
      <c r="K123" s="50"/>
      <c r="L123" s="50"/>
      <c r="N123" s="26"/>
      <c r="P123" s="26"/>
      <c r="R123" s="26"/>
    </row>
    <row r="124" spans="1:18">
      <c r="A124" s="50"/>
      <c r="B124" s="50"/>
      <c r="D124" s="26"/>
      <c r="E124" s="173"/>
      <c r="F124" s="26"/>
      <c r="H124" s="26"/>
      <c r="J124" s="15">
        <v>0</v>
      </c>
      <c r="K124" s="50"/>
      <c r="L124" s="50"/>
      <c r="N124" s="26"/>
      <c r="P124" s="26"/>
      <c r="R124" s="26"/>
    </row>
    <row r="125" spans="1:18">
      <c r="A125" s="50"/>
      <c r="B125" s="50"/>
      <c r="D125" s="26"/>
      <c r="E125" s="43"/>
      <c r="F125" s="26"/>
      <c r="H125" s="26"/>
      <c r="I125" s="209" t="s">
        <v>95</v>
      </c>
      <c r="J125" s="210"/>
      <c r="K125" s="59"/>
      <c r="L125" s="59"/>
      <c r="N125" s="26"/>
      <c r="P125" s="26"/>
      <c r="R125" s="26"/>
    </row>
    <row r="126" spans="1:18">
      <c r="A126" s="50"/>
      <c r="B126" s="50"/>
      <c r="D126" s="26"/>
      <c r="E126" s="43"/>
      <c r="F126" s="26"/>
      <c r="H126" s="26"/>
      <c r="I126" s="211"/>
      <c r="J126" s="212"/>
      <c r="K126" s="19">
        <v>105</v>
      </c>
      <c r="L126" s="50">
        <v>0</v>
      </c>
      <c r="N126" s="26"/>
      <c r="P126" s="26"/>
      <c r="R126" s="26"/>
    </row>
    <row r="127" spans="1:18">
      <c r="A127" s="50"/>
      <c r="B127" s="50"/>
      <c r="D127" s="26"/>
      <c r="E127" s="43"/>
      <c r="F127" s="26"/>
      <c r="H127" s="26"/>
      <c r="I127" s="177" t="s">
        <v>26</v>
      </c>
      <c r="J127" s="208"/>
      <c r="K127" s="50"/>
      <c r="L127" s="50"/>
      <c r="N127" s="26"/>
      <c r="P127" s="26"/>
      <c r="R127" s="26"/>
    </row>
    <row r="128" spans="1:18">
      <c r="A128" s="50"/>
      <c r="B128" s="50"/>
      <c r="D128" s="26"/>
      <c r="E128" s="43"/>
      <c r="F128" s="26"/>
      <c r="H128" s="26"/>
      <c r="J128" s="15">
        <v>3</v>
      </c>
      <c r="K128" s="50"/>
      <c r="L128" s="50"/>
      <c r="N128" s="26"/>
      <c r="P128" s="26"/>
      <c r="R128" s="26"/>
    </row>
    <row r="129" spans="1:18">
      <c r="A129" s="50"/>
      <c r="B129" s="50"/>
      <c r="D129" s="26"/>
      <c r="E129" s="43"/>
      <c r="F129" s="26"/>
      <c r="H129" s="26"/>
      <c r="I129" s="5" t="s">
        <v>27</v>
      </c>
      <c r="J129" s="26"/>
      <c r="K129" s="50"/>
      <c r="L129" s="50"/>
      <c r="N129" s="26"/>
      <c r="P129" s="26"/>
      <c r="R129" s="26"/>
    </row>
    <row r="130" spans="1:18">
      <c r="A130" s="50"/>
      <c r="B130" s="50"/>
      <c r="D130" s="26"/>
      <c r="E130" s="43"/>
      <c r="F130" s="26"/>
      <c r="H130" s="26"/>
      <c r="I130" s="64" t="s">
        <v>28</v>
      </c>
      <c r="J130" s="37">
        <v>1</v>
      </c>
      <c r="K130" s="50"/>
      <c r="L130" s="50"/>
      <c r="N130" s="26"/>
      <c r="P130" s="26"/>
      <c r="R130" s="26"/>
    </row>
    <row r="131" spans="1:18" ht="20.25" customHeight="1">
      <c r="A131" s="50"/>
      <c r="B131" s="50"/>
      <c r="D131" s="26"/>
      <c r="E131" s="43"/>
      <c r="F131" s="26"/>
      <c r="H131" s="26"/>
      <c r="I131" s="169" t="s">
        <v>42</v>
      </c>
      <c r="J131" s="170"/>
      <c r="K131" s="50"/>
      <c r="L131" s="50"/>
      <c r="N131" s="26"/>
      <c r="P131" s="26"/>
      <c r="R131" s="26"/>
    </row>
    <row r="132" spans="1:18" ht="14.25" customHeight="1">
      <c r="A132" s="50"/>
      <c r="B132" s="50"/>
      <c r="D132" s="26"/>
      <c r="E132" s="43"/>
      <c r="F132" s="26"/>
      <c r="H132" s="26"/>
      <c r="I132" s="137"/>
      <c r="J132" s="136">
        <v>0</v>
      </c>
      <c r="K132" s="50"/>
      <c r="L132" s="50"/>
      <c r="N132" s="26"/>
      <c r="P132" s="26"/>
      <c r="R132" s="26"/>
    </row>
    <row r="133" spans="1:18" ht="12" customHeight="1">
      <c r="A133" s="61"/>
      <c r="B133" s="61"/>
      <c r="C133" s="44"/>
      <c r="D133" s="28"/>
      <c r="E133" s="44"/>
      <c r="F133" s="28"/>
      <c r="G133" s="44"/>
      <c r="H133" s="28"/>
      <c r="I133" s="142" t="s">
        <v>125</v>
      </c>
      <c r="J133" s="111">
        <v>1</v>
      </c>
      <c r="K133" s="61"/>
      <c r="L133" s="61"/>
      <c r="M133" s="44"/>
      <c r="N133" s="28"/>
      <c r="O133" s="44"/>
      <c r="P133" s="28"/>
      <c r="Q133" s="44"/>
      <c r="R133" s="28"/>
    </row>
    <row r="134" spans="1:18">
      <c r="A134" s="23"/>
      <c r="B134" s="24"/>
      <c r="C134" s="213" t="s">
        <v>104</v>
      </c>
      <c r="D134" s="214"/>
      <c r="E134" s="67" t="s">
        <v>10</v>
      </c>
      <c r="F134" s="4">
        <f>F7+F20+F34+F64+F77+F96+F111+F115+F119</f>
        <v>9</v>
      </c>
      <c r="G134" s="98" t="s">
        <v>12</v>
      </c>
      <c r="H134" s="14">
        <f>H7+H20+H34+H48+H63+H76+H97</f>
        <v>167</v>
      </c>
      <c r="I134" s="164" t="s">
        <v>26</v>
      </c>
      <c r="J134" s="161"/>
      <c r="K134" s="215" t="s">
        <v>103</v>
      </c>
      <c r="L134" s="59"/>
      <c r="M134" s="217" t="s">
        <v>104</v>
      </c>
      <c r="N134" s="218"/>
      <c r="O134" s="56" t="s">
        <v>106</v>
      </c>
      <c r="P134" s="99">
        <f>P35+P36+P50+P51+P64+P77+P98</f>
        <v>461.09999999999997</v>
      </c>
      <c r="Q134" s="60"/>
      <c r="R134" s="24"/>
    </row>
    <row r="135" spans="1:18">
      <c r="A135" s="25"/>
      <c r="B135" s="222" t="s">
        <v>96</v>
      </c>
      <c r="C135" s="11" t="s">
        <v>10</v>
      </c>
      <c r="D135" s="132">
        <f>D49</f>
        <v>1</v>
      </c>
      <c r="E135" s="5" t="s">
        <v>43</v>
      </c>
      <c r="F135" s="6">
        <f>F8+F21+F35+F48+F78+F97+F120</f>
        <v>15</v>
      </c>
      <c r="G135" s="5" t="s">
        <v>14</v>
      </c>
      <c r="H135" s="6">
        <f>H7+H20+H35+H49+H64+H77</f>
        <v>119</v>
      </c>
      <c r="I135" s="43"/>
      <c r="J135" s="57">
        <f>J8+J21+J31+J35+J49+J64+J77+J97+J112+J116+J122+J128</f>
        <v>355</v>
      </c>
      <c r="K135" s="216"/>
      <c r="L135" s="50"/>
      <c r="M135" s="43"/>
      <c r="N135" s="47">
        <f>N8+N21+N35+N49+N64+N77+N97+N117</f>
        <v>6638.0599999999995</v>
      </c>
      <c r="O135" s="43"/>
      <c r="P135" s="26"/>
      <c r="Q135" s="11" t="s">
        <v>34</v>
      </c>
      <c r="R135" s="15">
        <f>R8+R21+R49+R77+R84+R98</f>
        <v>791</v>
      </c>
    </row>
    <row r="136" spans="1:18">
      <c r="A136" s="25"/>
      <c r="B136" s="223"/>
      <c r="C136" s="11" t="s">
        <v>1</v>
      </c>
      <c r="D136" s="132">
        <f>D8+D21+D35+D50+D64+D77+D97+D111+D115+D119</f>
        <v>41.9</v>
      </c>
      <c r="E136" s="221" t="s">
        <v>11</v>
      </c>
      <c r="F136" s="6"/>
      <c r="G136" s="5" t="s">
        <v>55</v>
      </c>
      <c r="H136" s="6">
        <f>H36+H50</f>
        <v>4</v>
      </c>
      <c r="I136" s="43"/>
      <c r="J136" s="26"/>
      <c r="K136" s="103">
        <f>K8+K21+K35+K49+K64+K77+K97</f>
        <v>7878.66</v>
      </c>
      <c r="L136" s="103">
        <f>L8+L21+L30+L35+L49+L64+L77+L97+L112+L116+L120+L126</f>
        <v>1613.9099999999999</v>
      </c>
      <c r="M136" s="43"/>
      <c r="N136" s="26"/>
      <c r="O136" s="43"/>
      <c r="P136" s="26"/>
      <c r="Q136" s="11" t="s">
        <v>35</v>
      </c>
      <c r="R136" s="15">
        <f>R9+R22+R50+R78+R85+R99</f>
        <v>282</v>
      </c>
    </row>
    <row r="137" spans="1:18" ht="15" customHeight="1">
      <c r="A137" s="25"/>
      <c r="B137" s="223"/>
      <c r="C137" s="11" t="s">
        <v>2</v>
      </c>
      <c r="D137" s="131">
        <f>D9+D22+D36+D51+D65+D78+D98+D112+D116+D120</f>
        <v>77.75</v>
      </c>
      <c r="E137" s="221"/>
      <c r="F137" s="6">
        <f>F10+F25</f>
        <v>2</v>
      </c>
      <c r="G137" s="63" t="s">
        <v>128</v>
      </c>
      <c r="H137" s="6">
        <f>H78</f>
        <v>5</v>
      </c>
      <c r="I137" s="43"/>
      <c r="J137" s="26"/>
      <c r="K137" s="50"/>
      <c r="L137" s="50"/>
      <c r="M137" s="11" t="s">
        <v>27</v>
      </c>
      <c r="N137" s="26"/>
      <c r="O137" s="43"/>
      <c r="P137" s="26"/>
      <c r="Q137" s="11"/>
      <c r="R137" s="57"/>
    </row>
    <row r="138" spans="1:18">
      <c r="A138" s="25"/>
      <c r="B138" s="223"/>
      <c r="C138" s="55" t="s">
        <v>3</v>
      </c>
      <c r="D138" s="26"/>
      <c r="E138" s="221" t="s">
        <v>98</v>
      </c>
      <c r="F138" s="6"/>
      <c r="G138" s="63" t="s">
        <v>129</v>
      </c>
      <c r="H138" s="6">
        <f>H79+H97</f>
        <v>39</v>
      </c>
      <c r="I138" s="43"/>
      <c r="J138" s="26"/>
      <c r="K138" s="50"/>
      <c r="L138" s="50"/>
      <c r="M138" s="11" t="s">
        <v>30</v>
      </c>
      <c r="N138" s="127">
        <f>N10+N23+N37+N51+N66+N79+N99</f>
        <v>225</v>
      </c>
      <c r="O138" s="43"/>
      <c r="P138" s="26"/>
      <c r="Q138" s="11" t="s">
        <v>36</v>
      </c>
      <c r="R138" s="126">
        <f>R12+R25+R53+R80+R89+R103</f>
        <v>14</v>
      </c>
    </row>
    <row r="139" spans="1:18" ht="23.25" customHeight="1">
      <c r="A139" s="25"/>
      <c r="B139" s="223"/>
      <c r="C139" s="11" t="s">
        <v>1</v>
      </c>
      <c r="D139" s="15">
        <f>D11+D24+D53+D80+D100</f>
        <v>0</v>
      </c>
      <c r="E139" s="221"/>
      <c r="F139" s="6">
        <f>F22+F51</f>
        <v>2</v>
      </c>
      <c r="H139" s="26"/>
      <c r="I139" s="169" t="s">
        <v>42</v>
      </c>
      <c r="J139" s="170"/>
      <c r="K139" s="50"/>
      <c r="L139" s="50"/>
      <c r="M139" s="5" t="s">
        <v>31</v>
      </c>
      <c r="N139" s="127">
        <f>N11+N24+N38+N52+N67+N80+N100</f>
        <v>169</v>
      </c>
      <c r="P139" s="26"/>
      <c r="R139" s="26"/>
    </row>
    <row r="140" spans="1:18">
      <c r="A140" s="25"/>
      <c r="B140" s="223"/>
      <c r="C140" s="11" t="s">
        <v>2</v>
      </c>
      <c r="D140" s="6">
        <f>D12+D25+D54+D81+D101</f>
        <v>13.875</v>
      </c>
      <c r="E140" s="221" t="s">
        <v>127</v>
      </c>
      <c r="F140" s="6"/>
      <c r="G140" s="94" t="s">
        <v>99</v>
      </c>
      <c r="H140" s="106">
        <f>H141+H142+H143+H144</f>
        <v>3589</v>
      </c>
      <c r="J140" s="95">
        <f>J15+J28+J33+J42+J56+J70+J84+J103+J114+J117+J124</f>
        <v>27.400000000000002</v>
      </c>
      <c r="K140" s="50"/>
      <c r="L140" s="50"/>
      <c r="M140" s="68" t="s">
        <v>32</v>
      </c>
      <c r="N140" s="127">
        <f>N12+N81+N101</f>
        <v>121</v>
      </c>
      <c r="P140" s="26"/>
      <c r="R140" s="26"/>
    </row>
    <row r="141" spans="1:18">
      <c r="A141" s="25"/>
      <c r="B141" s="223"/>
      <c r="C141" s="55" t="s">
        <v>4</v>
      </c>
      <c r="D141" s="26"/>
      <c r="E141" s="197"/>
      <c r="F141" s="6">
        <f>F49</f>
        <v>1</v>
      </c>
      <c r="G141" s="2" t="s">
        <v>14</v>
      </c>
      <c r="H141" s="97">
        <f>H9+H22+H39+H53+H68+H82</f>
        <v>3212</v>
      </c>
      <c r="J141" s="26"/>
      <c r="K141" s="50"/>
      <c r="L141" s="50"/>
      <c r="M141" s="63" t="s">
        <v>78</v>
      </c>
      <c r="N141" s="127">
        <f>N82+N102</f>
        <v>52</v>
      </c>
      <c r="P141" s="26"/>
      <c r="R141" s="26"/>
    </row>
    <row r="142" spans="1:18">
      <c r="A142" s="25"/>
      <c r="B142" s="223"/>
      <c r="C142" s="11" t="s">
        <v>1</v>
      </c>
      <c r="D142" s="6">
        <f>D14+D27+D56+D83+D103</f>
        <v>2.8</v>
      </c>
      <c r="E142" s="94" t="s">
        <v>49</v>
      </c>
      <c r="F142" s="15">
        <f>F134+F135+F137+F139+F141</f>
        <v>29</v>
      </c>
      <c r="G142" s="2" t="s">
        <v>55</v>
      </c>
      <c r="H142" s="6">
        <f>H40+H54+H69</f>
        <v>107</v>
      </c>
      <c r="I142" s="128" t="s">
        <v>121</v>
      </c>
      <c r="J142" s="95">
        <f>J17+J29+J44+J58+J72+J86+J118</f>
        <v>0</v>
      </c>
      <c r="K142" s="50"/>
      <c r="L142" s="50"/>
      <c r="M142" s="85" t="s">
        <v>5</v>
      </c>
      <c r="N142" s="134">
        <f>SUM(N138:N141)</f>
        <v>567</v>
      </c>
      <c r="P142" s="26"/>
      <c r="R142" s="26"/>
    </row>
    <row r="143" spans="1:18">
      <c r="A143" s="25"/>
      <c r="B143" s="223"/>
      <c r="C143" s="11" t="s">
        <v>2</v>
      </c>
      <c r="D143" s="6">
        <f>D15+D28+D57+D84+D104</f>
        <v>19.5</v>
      </c>
      <c r="F143" s="26"/>
      <c r="G143" s="2" t="s">
        <v>128</v>
      </c>
      <c r="H143" s="6">
        <f>H83</f>
        <v>30</v>
      </c>
      <c r="I143" s="39"/>
      <c r="J143" s="26"/>
      <c r="K143" s="50"/>
      <c r="L143" s="50"/>
      <c r="N143" s="26"/>
      <c r="P143" s="26"/>
      <c r="R143" s="26"/>
    </row>
    <row r="144" spans="1:18">
      <c r="A144" s="25"/>
      <c r="B144" s="223"/>
      <c r="C144" s="69" t="s">
        <v>61</v>
      </c>
      <c r="D144" s="26"/>
      <c r="F144" s="26"/>
      <c r="G144" s="2" t="s">
        <v>130</v>
      </c>
      <c r="H144" s="6">
        <f>H84+H99</f>
        <v>240</v>
      </c>
      <c r="I144" s="94" t="s">
        <v>102</v>
      </c>
      <c r="J144" s="129">
        <f>J135+J140+J142+J143</f>
        <v>382.4</v>
      </c>
      <c r="K144" s="50"/>
      <c r="L144" s="50"/>
      <c r="N144" s="26"/>
      <c r="P144" s="26"/>
      <c r="R144" s="26"/>
    </row>
    <row r="145" spans="1:18">
      <c r="A145" s="25"/>
      <c r="B145" s="223"/>
      <c r="C145" s="62" t="s">
        <v>1</v>
      </c>
      <c r="D145" s="6">
        <f>D59</f>
        <v>1</v>
      </c>
      <c r="F145" s="26"/>
      <c r="H145" s="26"/>
      <c r="J145" s="26"/>
      <c r="K145" s="50"/>
      <c r="L145" s="50"/>
      <c r="M145" s="5" t="s">
        <v>33</v>
      </c>
      <c r="N145" s="26"/>
      <c r="P145" s="26"/>
      <c r="R145" s="26"/>
    </row>
    <row r="146" spans="1:18" ht="24" customHeight="1">
      <c r="A146" s="25"/>
      <c r="B146" s="223"/>
      <c r="C146" s="62" t="s">
        <v>2</v>
      </c>
      <c r="D146" s="6">
        <f>D60</f>
        <v>3</v>
      </c>
      <c r="F146" s="26"/>
      <c r="G146" s="225" t="s">
        <v>15</v>
      </c>
      <c r="H146" s="226"/>
      <c r="I146" s="144" t="s">
        <v>126</v>
      </c>
      <c r="J146" s="26">
        <f>J26+J74+J85+J89+J105+J133</f>
        <v>10.050000000000001</v>
      </c>
      <c r="K146" s="50"/>
      <c r="L146" s="50"/>
      <c r="N146" s="47">
        <f>N16+N28+N42+N56+N71+N86+N106+N117</f>
        <v>6071.0599999999995</v>
      </c>
      <c r="P146" s="26"/>
      <c r="R146" s="26"/>
    </row>
    <row r="147" spans="1:18">
      <c r="A147" s="25"/>
      <c r="B147" s="223"/>
      <c r="C147" s="219" t="s">
        <v>97</v>
      </c>
      <c r="D147" s="200"/>
      <c r="F147" s="26"/>
      <c r="G147" s="74" t="s">
        <v>37</v>
      </c>
      <c r="H147" s="6">
        <f>H11+H24+H42+H56+H71+H89+H104</f>
        <v>30</v>
      </c>
      <c r="J147" s="26"/>
      <c r="K147" s="50"/>
      <c r="L147" s="50"/>
      <c r="N147" s="26"/>
      <c r="P147" s="26"/>
      <c r="R147" s="26"/>
    </row>
    <row r="148" spans="1:18">
      <c r="A148" s="25"/>
      <c r="B148" s="223"/>
      <c r="C148" s="220"/>
      <c r="D148" s="200"/>
      <c r="F148" s="26"/>
      <c r="G148" s="74" t="s">
        <v>38</v>
      </c>
      <c r="H148" s="107">
        <f>H12+H25+H43+H57+H72+H90+H105</f>
        <v>307.14999999999998</v>
      </c>
      <c r="J148" s="26"/>
      <c r="K148" s="50"/>
      <c r="L148" s="50"/>
      <c r="N148" s="26"/>
      <c r="P148" s="26"/>
      <c r="R148" s="26"/>
    </row>
    <row r="149" spans="1:18">
      <c r="A149" s="25"/>
      <c r="B149" s="223"/>
      <c r="C149" s="63" t="s">
        <v>2</v>
      </c>
      <c r="D149" s="2">
        <f>D88</f>
        <v>15</v>
      </c>
      <c r="E149" s="25"/>
      <c r="F149" s="26"/>
      <c r="G149" s="25"/>
      <c r="H149" s="26"/>
      <c r="I149" s="25"/>
      <c r="J149" s="26"/>
      <c r="K149" s="50"/>
      <c r="L149" s="50"/>
      <c r="N149" s="26"/>
      <c r="P149" s="26"/>
      <c r="R149" s="26"/>
    </row>
    <row r="150" spans="1:18">
      <c r="A150" s="25"/>
      <c r="B150" s="223"/>
      <c r="E150" s="25"/>
      <c r="F150" s="26"/>
      <c r="G150" s="227" t="s">
        <v>100</v>
      </c>
      <c r="H150" s="228"/>
      <c r="I150" s="25"/>
      <c r="J150" s="26"/>
      <c r="K150" s="56" t="s">
        <v>109</v>
      </c>
      <c r="L150" s="59"/>
      <c r="M150" s="60"/>
      <c r="N150" s="24"/>
      <c r="O150" s="98" t="s">
        <v>105</v>
      </c>
      <c r="P150" s="99">
        <f>P116</f>
        <v>182.59</v>
      </c>
      <c r="Q150" s="60"/>
      <c r="R150" s="24"/>
    </row>
    <row r="151" spans="1:18" ht="21.75" customHeight="1">
      <c r="A151" s="25"/>
      <c r="B151" s="223"/>
      <c r="C151" s="84" t="s">
        <v>49</v>
      </c>
      <c r="D151" s="154">
        <f>D135+D136+D137+D139+D140+D142+D143+D145+D146+D149</f>
        <v>175.82500000000002</v>
      </c>
      <c r="E151" s="25"/>
      <c r="F151" s="26"/>
      <c r="G151" s="173"/>
      <c r="H151" s="224"/>
      <c r="I151" s="25"/>
      <c r="J151" s="26"/>
      <c r="K151" s="19">
        <f>K112+K116+K120+K126</f>
        <v>680.09</v>
      </c>
      <c r="L151" s="50"/>
      <c r="M151" s="43"/>
      <c r="N151" s="26"/>
      <c r="O151" s="43"/>
      <c r="P151" s="26"/>
      <c r="Q151" s="43"/>
      <c r="R151" s="26"/>
    </row>
    <row r="152" spans="1:18">
      <c r="A152" s="25"/>
      <c r="B152" s="223"/>
      <c r="E152" s="25"/>
      <c r="F152" s="26"/>
      <c r="G152" s="30" t="s">
        <v>101</v>
      </c>
      <c r="H152" s="6">
        <f>H86+H101</f>
        <v>76</v>
      </c>
      <c r="I152" s="25"/>
      <c r="J152" s="26"/>
      <c r="K152" s="50"/>
      <c r="L152" s="50"/>
      <c r="N152" s="26"/>
      <c r="O152" s="94" t="s">
        <v>5</v>
      </c>
      <c r="P152" s="95">
        <f>P134+P150</f>
        <v>643.68999999999994</v>
      </c>
      <c r="R152" s="26"/>
    </row>
    <row r="153" spans="1:18">
      <c r="A153" s="25"/>
      <c r="B153" s="223"/>
      <c r="C153" s="49" t="s">
        <v>107</v>
      </c>
      <c r="D153" s="152">
        <f>D18+D39+D62+D92+D108</f>
        <v>3.95</v>
      </c>
      <c r="E153" s="25"/>
      <c r="F153" s="26"/>
      <c r="G153" s="30" t="s">
        <v>136</v>
      </c>
      <c r="H153" s="6">
        <f>H87+H102</f>
        <v>96.15</v>
      </c>
      <c r="I153" s="25"/>
      <c r="J153" s="26"/>
      <c r="K153" s="102" t="s">
        <v>110</v>
      </c>
      <c r="L153" s="50"/>
      <c r="N153" s="26"/>
      <c r="P153" s="26"/>
      <c r="R153" s="26"/>
    </row>
    <row r="154" spans="1:18">
      <c r="A154" s="25"/>
      <c r="B154" s="223"/>
      <c r="D154" s="135"/>
      <c r="E154" s="25"/>
      <c r="F154" s="26"/>
      <c r="G154" s="30" t="s">
        <v>76</v>
      </c>
      <c r="H154" s="26"/>
      <c r="I154" s="25"/>
      <c r="J154" s="26"/>
      <c r="K154" s="19">
        <f>K30</f>
        <v>48</v>
      </c>
      <c r="L154" s="50"/>
      <c r="N154" s="26"/>
      <c r="P154" s="26"/>
      <c r="R154" s="26"/>
    </row>
    <row r="155" spans="1:18">
      <c r="A155" s="25"/>
      <c r="B155" s="223"/>
      <c r="C155" s="173"/>
      <c r="D155" s="224"/>
      <c r="E155" s="25"/>
      <c r="F155" s="26"/>
      <c r="G155" s="30" t="s">
        <v>77</v>
      </c>
      <c r="H155" s="26"/>
      <c r="I155" s="25"/>
      <c r="J155" s="26"/>
      <c r="K155" s="50"/>
      <c r="L155" s="50"/>
      <c r="N155" s="26"/>
      <c r="P155" s="26"/>
      <c r="R155" s="26"/>
    </row>
    <row r="156" spans="1:18" ht="19.5" customHeight="1">
      <c r="A156" s="25"/>
      <c r="B156" s="223"/>
      <c r="C156" s="173"/>
      <c r="D156" s="224"/>
      <c r="E156" s="25"/>
      <c r="F156" s="26"/>
      <c r="G156" s="25"/>
      <c r="H156" s="6">
        <f>H92+H117</f>
        <v>49</v>
      </c>
      <c r="I156" s="25"/>
      <c r="J156" s="26"/>
      <c r="K156" s="50"/>
      <c r="L156" s="50"/>
      <c r="N156" s="26"/>
      <c r="P156" s="26"/>
      <c r="R156" s="26"/>
    </row>
    <row r="157" spans="1:18">
      <c r="A157" s="25"/>
      <c r="B157" s="223"/>
      <c r="D157" s="2"/>
      <c r="E157" s="25"/>
      <c r="F157" s="26"/>
      <c r="G157" s="71" t="s">
        <v>39</v>
      </c>
      <c r="H157" s="26"/>
      <c r="I157" s="25"/>
      <c r="J157" s="26"/>
      <c r="K157" s="102" t="s">
        <v>5</v>
      </c>
      <c r="L157" s="50"/>
      <c r="N157" s="26"/>
      <c r="P157" s="26"/>
      <c r="R157" s="26"/>
    </row>
    <row r="158" spans="1:18">
      <c r="A158" s="25"/>
      <c r="B158" s="26"/>
      <c r="E158" s="25"/>
      <c r="F158" s="26"/>
      <c r="G158" s="41" t="s">
        <v>108</v>
      </c>
      <c r="H158" s="26"/>
      <c r="I158" s="25"/>
      <c r="J158" s="26"/>
      <c r="K158" s="103">
        <f>K136+K151+K154</f>
        <v>8606.75</v>
      </c>
      <c r="L158" s="50"/>
      <c r="N158" s="26"/>
      <c r="P158" s="43"/>
      <c r="Q158" s="25"/>
      <c r="R158" s="26"/>
    </row>
    <row r="159" spans="1:18">
      <c r="A159" s="25"/>
      <c r="B159" s="26"/>
      <c r="C159" s="43"/>
      <c r="D159" s="43"/>
      <c r="E159" s="25"/>
      <c r="F159" s="26"/>
      <c r="G159" s="89" t="s">
        <v>41</v>
      </c>
      <c r="H159" s="96">
        <f>H16+H28+H45+H59+H74+H94</f>
        <v>32</v>
      </c>
      <c r="I159" s="43"/>
      <c r="J159" s="26"/>
      <c r="K159" s="50"/>
      <c r="L159" s="50"/>
      <c r="M159" s="43"/>
      <c r="N159" s="26"/>
      <c r="O159" s="43"/>
      <c r="P159" s="43"/>
      <c r="Q159" s="25"/>
      <c r="R159" s="26"/>
    </row>
    <row r="160" spans="1:18">
      <c r="A160" s="25"/>
      <c r="B160" s="26"/>
      <c r="C160" s="43"/>
      <c r="D160" s="43"/>
      <c r="E160" s="25"/>
      <c r="F160" s="26"/>
      <c r="G160" s="30" t="s">
        <v>40</v>
      </c>
      <c r="H160" s="6">
        <f>H17+H29+H46+H60+H75+H95</f>
        <v>906</v>
      </c>
      <c r="I160" s="43"/>
      <c r="J160" s="26"/>
      <c r="K160" s="50"/>
      <c r="L160" s="50"/>
      <c r="M160" s="43"/>
      <c r="N160" s="26"/>
      <c r="O160" s="43"/>
      <c r="P160" s="43"/>
      <c r="Q160" s="25"/>
      <c r="R160" s="26"/>
    </row>
    <row r="161" spans="1:18">
      <c r="A161" s="27"/>
      <c r="B161" s="28"/>
      <c r="C161" s="44"/>
      <c r="D161" s="44"/>
      <c r="E161" s="27"/>
      <c r="F161" s="44"/>
      <c r="G161" s="38"/>
      <c r="H161" s="13"/>
      <c r="I161" s="44"/>
      <c r="J161" s="28"/>
      <c r="K161" s="61"/>
      <c r="L161" s="61"/>
      <c r="M161" s="44"/>
      <c r="N161" s="28"/>
      <c r="O161" s="44"/>
      <c r="P161" s="44"/>
      <c r="Q161" s="27"/>
      <c r="R161" s="28"/>
    </row>
    <row r="162" spans="1:18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1:18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</sheetData>
  <mergeCells count="86">
    <mergeCell ref="B71:B72"/>
    <mergeCell ref="B135:B157"/>
    <mergeCell ref="C155:D156"/>
    <mergeCell ref="G146:H146"/>
    <mergeCell ref="G150:H151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C107:C110"/>
    <mergeCell ref="G100:H100"/>
    <mergeCell ref="B88:B89"/>
    <mergeCell ref="I139:J139"/>
    <mergeCell ref="K134:K135"/>
    <mergeCell ref="M134:N134"/>
    <mergeCell ref="C147:D148"/>
    <mergeCell ref="E136:E137"/>
    <mergeCell ref="E138:E139"/>
    <mergeCell ref="E140:E141"/>
    <mergeCell ref="I123:J123"/>
    <mergeCell ref="I125:J126"/>
    <mergeCell ref="I127:J127"/>
    <mergeCell ref="I131:J131"/>
    <mergeCell ref="C134:D134"/>
    <mergeCell ref="I134:J134"/>
    <mergeCell ref="I115:J115"/>
    <mergeCell ref="B119:B121"/>
    <mergeCell ref="I119:J120"/>
    <mergeCell ref="I121:J121"/>
    <mergeCell ref="I111:J111"/>
    <mergeCell ref="I113:J113"/>
    <mergeCell ref="G103:H103"/>
    <mergeCell ref="I96:J96"/>
    <mergeCell ref="I102:J102"/>
    <mergeCell ref="I76:J76"/>
    <mergeCell ref="I83:J83"/>
    <mergeCell ref="G85:H85"/>
    <mergeCell ref="B76:B79"/>
    <mergeCell ref="G88:H88"/>
    <mergeCell ref="I55:J55"/>
    <mergeCell ref="I27:J27"/>
    <mergeCell ref="I30:J30"/>
    <mergeCell ref="I32:J32"/>
    <mergeCell ref="B63:B65"/>
    <mergeCell ref="B69:B70"/>
    <mergeCell ref="G70:H70"/>
    <mergeCell ref="I63:J63"/>
    <mergeCell ref="I69:J69"/>
    <mergeCell ref="C58:D58"/>
    <mergeCell ref="E49:E50"/>
    <mergeCell ref="E51:E52"/>
    <mergeCell ref="C69:C70"/>
    <mergeCell ref="C85:D86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5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2018-02-12T10:29:58Z</dcterms:modified>
</cp:coreProperties>
</file>