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Arkusz1!$A$1:$R$164</definedName>
  </definedNames>
  <calcPr calcId="162913"/>
</workbook>
</file>

<file path=xl/calcChain.xml><?xml version="1.0" encoding="utf-8"?>
<calcChain xmlns="http://schemas.openxmlformats.org/spreadsheetml/2006/main">
  <c r="R137" i="1" l="1"/>
  <c r="N78" i="1" l="1"/>
  <c r="R135" i="1" l="1"/>
  <c r="R134" i="1"/>
  <c r="N140" i="1"/>
  <c r="N139" i="1"/>
  <c r="N138" i="1"/>
  <c r="N137" i="1"/>
  <c r="N141" i="1" s="1"/>
  <c r="L135" i="1"/>
  <c r="K135" i="1"/>
  <c r="K150" i="1"/>
  <c r="N8" i="1"/>
  <c r="N16" i="1" s="1"/>
  <c r="K153" i="1"/>
  <c r="J139" i="1"/>
  <c r="J134" i="1"/>
  <c r="H162" i="1"/>
  <c r="H161" i="1"/>
  <c r="H159" i="1"/>
  <c r="H158" i="1"/>
  <c r="H155" i="1"/>
  <c r="H151" i="1"/>
  <c r="H147" i="1"/>
  <c r="H146" i="1"/>
  <c r="H143" i="1"/>
  <c r="H142" i="1"/>
  <c r="H141" i="1"/>
  <c r="H140" i="1"/>
  <c r="H137" i="1"/>
  <c r="H136" i="1"/>
  <c r="H135" i="1"/>
  <c r="H134" i="1"/>
  <c r="H133" i="1"/>
  <c r="D148" i="1"/>
  <c r="D145" i="1"/>
  <c r="D144" i="1"/>
  <c r="D142" i="1"/>
  <c r="D141" i="1"/>
  <c r="D139" i="1"/>
  <c r="D138" i="1"/>
  <c r="D136" i="1"/>
  <c r="D135" i="1"/>
  <c r="D134" i="1"/>
  <c r="F140" i="1"/>
  <c r="F138" i="1"/>
  <c r="F136" i="1"/>
  <c r="F134" i="1"/>
  <c r="F133" i="1"/>
  <c r="F141" i="1" s="1"/>
  <c r="P149" i="1"/>
  <c r="P133" i="1"/>
  <c r="D122" i="1"/>
  <c r="D118" i="1"/>
  <c r="D113" i="1"/>
  <c r="N100" i="1"/>
  <c r="N109" i="1" s="1"/>
  <c r="N106" i="1"/>
  <c r="D105" i="1"/>
  <c r="N84" i="1"/>
  <c r="N87" i="1" s="1"/>
  <c r="N65" i="1"/>
  <c r="N72" i="1" s="1"/>
  <c r="H82" i="1"/>
  <c r="H77" i="1"/>
  <c r="D90" i="1"/>
  <c r="N69" i="1"/>
  <c r="H68" i="1"/>
  <c r="H64" i="1"/>
  <c r="D68" i="1"/>
  <c r="N51" i="1"/>
  <c r="N55" i="1"/>
  <c r="H50" i="1"/>
  <c r="H54" i="1"/>
  <c r="D63" i="1"/>
  <c r="N37" i="1"/>
  <c r="N41" i="1"/>
  <c r="D40" i="1"/>
  <c r="D30" i="1"/>
  <c r="N22" i="1"/>
  <c r="N26" i="1"/>
  <c r="D17" i="1"/>
  <c r="D150" i="1" l="1"/>
  <c r="N29" i="1"/>
  <c r="N145" i="1" s="1"/>
  <c r="N44" i="1"/>
  <c r="P151" i="1"/>
  <c r="K157" i="1"/>
  <c r="J141" i="1"/>
  <c r="N58" i="1"/>
  <c r="H139" i="1"/>
  <c r="N134" i="1"/>
</calcChain>
</file>

<file path=xl/sharedStrings.xml><?xml version="1.0" encoding="utf-8"?>
<sst xmlns="http://schemas.openxmlformats.org/spreadsheetml/2006/main" count="447" uniqueCount="140">
  <si>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</si>
  <si>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</si>
  <si>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</si>
  <si>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</si>
  <si>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</si>
  <si>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</si>
  <si>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</si>
  <si>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</si>
  <si>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</si>
  <si>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</si>
  <si>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</si>
  <si>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</t>
  </si>
  <si>
    <t>kierownik internatu et.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</si>
  <si>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2016/2017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</si>
  <si>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</si>
  <si>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</si>
  <si>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</si>
  <si>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</si>
  <si>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</si>
  <si>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</si>
  <si>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</si>
  <si>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</si>
  <si>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</si>
  <si>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</si>
  <si>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</si>
  <si>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</si>
  <si>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</si>
  <si>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</si>
  <si>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</si>
  <si>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</si>
  <si>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</si>
  <si>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</si>
  <si>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</si>
  <si>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</si>
  <si>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</si>
  <si>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</si>
  <si>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</si>
  <si>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</si>
  <si>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</si>
  <si>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</si>
  <si>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</si>
  <si>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</si>
  <si>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gimnazjum</t>
  </si>
  <si>
    <t>oddzialy</t>
  </si>
  <si>
    <t>liczba uczniów</t>
  </si>
  <si>
    <t>LO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</si>
  <si>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</si>
  <si>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</si>
  <si>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</si>
  <si>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</si>
  <si>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</si>
  <si>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-zasadnicza szkoła zawodowa</t>
  </si>
  <si>
    <t>-szkoła policealna dla dorosłych</t>
  </si>
  <si>
    <t>kierownik kształcenia zawodowego</t>
  </si>
  <si>
    <t>urlop bezpłatny</t>
  </si>
  <si>
    <t>urlop dla poratowania zdrowia</t>
  </si>
  <si>
    <t>RAZEM et.</t>
  </si>
  <si>
    <t>+ 1 zastępstwo</t>
  </si>
  <si>
    <t>Powiatowy Młodzieżowy Dom Kultury</t>
  </si>
  <si>
    <t>ZNP</t>
  </si>
  <si>
    <t>etat</t>
  </si>
  <si>
    <t>Zespół Szkół im. Konstytucji 3 Maja w Iławie</t>
  </si>
  <si>
    <t>-liceum ogólnokształcące dla dorosłych</t>
  </si>
  <si>
    <t>( w tym ODiDZ)</t>
  </si>
  <si>
    <t>w tym 1 et. na ODiDZ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</si>
  <si>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</si>
  <si>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</si>
  <si>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</si>
  <si>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</si>
  <si>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</si>
  <si>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</si>
  <si>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</si>
  <si>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kierownik warsztatu</t>
  </si>
  <si>
    <t>urlop wychowawczy</t>
  </si>
  <si>
    <t>Zespół Szkół im. Ireny Kosmowskiej w Suszu</t>
  </si>
  <si>
    <t xml:space="preserve">+1 wakat - palacz c.o. w  sezonie grzewczym 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</si>
  <si>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</si>
  <si>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</si>
  <si>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</si>
  <si>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</si>
  <si>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</si>
  <si>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</si>
  <si>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</si>
  <si>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</si>
  <si>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</si>
  <si>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</si>
  <si>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wicedyrektor et.</t>
  </si>
  <si>
    <t>P</t>
  </si>
  <si>
    <t>SS</t>
  </si>
  <si>
    <t>wczesne wspomaganie</t>
  </si>
  <si>
    <t>ilość dzieci</t>
  </si>
  <si>
    <t>Kursy kwalifikacyjne</t>
  </si>
  <si>
    <t>słuchaczy</t>
  </si>
  <si>
    <t>psycholog</t>
  </si>
  <si>
    <t>szkoła</t>
  </si>
  <si>
    <t>SOSW</t>
  </si>
  <si>
    <t>int. spec.</t>
  </si>
  <si>
    <t>Zespół Placówek Szkolno-Wychowawczych w Iławie:</t>
  </si>
  <si>
    <t>Analiza arkuszy organizacji szkół i plaćówek powiatu iławskiego na rok szkolny 2016/2017</t>
  </si>
  <si>
    <t>-grupy rewalidacyjne</t>
  </si>
  <si>
    <t>-szkoła podstawowa specjalna</t>
  </si>
  <si>
    <t>-gimnazjum specjalne</t>
  </si>
  <si>
    <t>-zasadnicza szkoła zawodowa specjalna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</si>
  <si>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</si>
  <si>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</si>
  <si>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</si>
  <si>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</si>
  <si>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</si>
  <si>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</si>
  <si>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</si>
  <si>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pracowanie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</si>
  <si>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</si>
  <si>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</si>
  <si>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</si>
  <si>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</si>
  <si>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</si>
  <si>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</si>
  <si>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 xml:space="preserve">Kierownik warsztatu et. 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</si>
  <si>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</si>
  <si>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</si>
  <si>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</si>
  <si>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</si>
  <si>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</si>
  <si>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</si>
  <si>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</si>
  <si>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</si>
  <si>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</si>
  <si>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wakat palacz c.o. w sezonie grzewczym</t>
  </si>
  <si>
    <t>+ 1et. zastepstwo w adm.</t>
  </si>
  <si>
    <t>Gimnazjum:</t>
  </si>
  <si>
    <t>Szkoły ponadgimn.</t>
  </si>
  <si>
    <t>Placówki</t>
  </si>
  <si>
    <t>PMDK</t>
  </si>
  <si>
    <t xml:space="preserve">Załącznik </t>
  </si>
  <si>
    <t>Zarządu Powiatu Ilawskiego</t>
  </si>
  <si>
    <t xml:space="preserve"> liczba uczniów</t>
  </si>
  <si>
    <t xml:space="preserve">w tym ODiDZ </t>
  </si>
  <si>
    <t>86,36</t>
  </si>
  <si>
    <t>do Uchwały Nr 146 /624/17</t>
  </si>
  <si>
    <t>z dnia 14 lutego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</si>
</sst>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5" fillId="0" borderId="4" xfId="0" applyFont="1" applyBorder="1"/>
    <xf numFmtId="0" fontId="5" fillId="0" borderId="6" xfId="0" applyFont="1" applyBorder="1"/>
    <xf numFmtId="0" fontId="3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1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0" fillId="0" borderId="3" xfId="0" applyFont="1" applyBorder="1"/>
    <xf numFmtId="4" fontId="3" fillId="0" borderId="11" xfId="0" applyNumberFormat="1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9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0" xfId="0" applyFont="1"/>
    <xf numFmtId="0" fontId="0" fillId="0" borderId="6" xfId="0" applyBorder="1" applyAlignment="1">
      <alignment vertical="center"/>
    </xf>
    <xf numFmtId="0" fontId="13" fillId="0" borderId="0" xfId="0" applyFont="1" applyBorder="1"/>
    <xf numFmtId="0" fontId="10" fillId="0" borderId="0" xfId="0" applyFont="1" applyBorder="1"/>
    <xf numFmtId="0" fontId="0" fillId="0" borderId="0" xfId="0" applyBorder="1"/>
    <xf numFmtId="0" fontId="3" fillId="0" borderId="8" xfId="0" applyFont="1" applyBorder="1"/>
    <xf numFmtId="0" fontId="10" fillId="0" borderId="8" xfId="0" applyFont="1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/>
    <xf numFmtId="49" fontId="11" fillId="0" borderId="0" xfId="0" applyNumberFormat="1" applyFont="1"/>
    <xf numFmtId="0" fontId="11" fillId="0" borderId="0" xfId="0" applyFont="1"/>
    <xf numFmtId="0" fontId="0" fillId="0" borderId="11" xfId="0" applyBorder="1"/>
    <xf numFmtId="49" fontId="11" fillId="0" borderId="11" xfId="0" applyNumberFormat="1" applyFont="1" applyBorder="1" applyAlignment="1"/>
    <xf numFmtId="49" fontId="11" fillId="0" borderId="11" xfId="0" applyNumberFormat="1" applyFont="1" applyBorder="1"/>
    <xf numFmtId="49" fontId="0" fillId="0" borderId="11" xfId="0" applyNumberFormat="1" applyBorder="1"/>
    <xf numFmtId="0" fontId="4" fillId="0" borderId="3" xfId="0" applyFont="1" applyBorder="1"/>
    <xf numFmtId="0" fontId="4" fillId="0" borderId="5" xfId="0" applyFont="1" applyBorder="1"/>
    <xf numFmtId="0" fontId="5" fillId="0" borderId="3" xfId="0" applyFont="1" applyBorder="1"/>
    <xf numFmtId="0" fontId="2" fillId="0" borderId="6" xfId="0" applyFont="1" applyBorder="1"/>
    <xf numFmtId="2" fontId="3" fillId="0" borderId="6" xfId="0" applyNumberFormat="1" applyFont="1" applyBorder="1"/>
    <xf numFmtId="49" fontId="3" fillId="0" borderId="0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5" xfId="0" applyBorder="1"/>
    <xf numFmtId="0" fontId="0" fillId="0" borderId="14" xfId="0" applyBorder="1"/>
    <xf numFmtId="0" fontId="0" fillId="0" borderId="1" xfId="0" applyBorder="1"/>
    <xf numFmtId="0" fontId="0" fillId="0" borderId="12" xfId="0" applyBorder="1"/>
    <xf numFmtId="0" fontId="3" fillId="0" borderId="5" xfId="0" applyFont="1" applyFill="1" applyBorder="1"/>
    <xf numFmtId="0" fontId="3" fillId="0" borderId="0" xfId="0" applyFont="1" applyFill="1" applyBorder="1"/>
    <xf numFmtId="0" fontId="11" fillId="0" borderId="0" xfId="0" applyFont="1" applyBorder="1"/>
    <xf numFmtId="49" fontId="11" fillId="0" borderId="6" xfId="0" applyNumberFormat="1" applyFont="1" applyBorder="1"/>
    <xf numFmtId="49" fontId="0" fillId="0" borderId="6" xfId="0" applyNumberFormat="1" applyBorder="1"/>
    <xf numFmtId="0" fontId="3" fillId="0" borderId="2" xfId="0" applyFont="1" applyBorder="1"/>
    <xf numFmtId="0" fontId="6" fillId="0" borderId="5" xfId="0" applyFont="1" applyBorder="1"/>
    <xf numFmtId="0" fontId="5" fillId="0" borderId="5" xfId="0" applyFont="1" applyFill="1" applyBorder="1"/>
    <xf numFmtId="0" fontId="11" fillId="0" borderId="5" xfId="0" applyFont="1" applyBorder="1" applyAlignment="1">
      <alignment horizontal="right"/>
    </xf>
    <xf numFmtId="0" fontId="13" fillId="0" borderId="5" xfId="0" applyFont="1" applyBorder="1"/>
    <xf numFmtId="0" fontId="11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4" xfId="0" applyFont="1" applyBorder="1"/>
    <xf numFmtId="0" fontId="3" fillId="0" borderId="15" xfId="0" applyFont="1" applyBorder="1" applyAlignment="1">
      <alignment horizontal="right"/>
    </xf>
    <xf numFmtId="49" fontId="0" fillId="0" borderId="12" xfId="0" applyNumberFormat="1" applyBorder="1"/>
    <xf numFmtId="49" fontId="11" fillId="0" borderId="5" xfId="0" applyNumberFormat="1" applyFont="1" applyBorder="1"/>
    <xf numFmtId="0" fontId="5" fillId="0" borderId="8" xfId="0" applyFont="1" applyBorder="1"/>
    <xf numFmtId="49" fontId="14" fillId="0" borderId="11" xfId="0" applyNumberFormat="1" applyFont="1" applyBorder="1"/>
    <xf numFmtId="0" fontId="3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6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8" fillId="0" borderId="0" xfId="0" applyFont="1"/>
    <xf numFmtId="49" fontId="11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14" xfId="0" applyFont="1" applyBorder="1"/>
    <xf numFmtId="0" fontId="10" fillId="0" borderId="0" xfId="0" applyFont="1" applyBorder="1" applyAlignment="1">
      <alignment horizontal="right"/>
    </xf>
    <xf numFmtId="2" fontId="4" fillId="0" borderId="0" xfId="0" applyNumberFormat="1" applyFont="1" applyBorder="1"/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2" fontId="5" fillId="0" borderId="6" xfId="0" applyNumberFormat="1" applyFont="1" applyBorder="1"/>
    <xf numFmtId="2" fontId="5" fillId="0" borderId="0" xfId="0" applyNumberFormat="1" applyFont="1"/>
    <xf numFmtId="0" fontId="4" fillId="0" borderId="6" xfId="0" applyFont="1" applyBorder="1"/>
    <xf numFmtId="3" fontId="3" fillId="0" borderId="6" xfId="0" applyNumberFormat="1" applyFont="1" applyBorder="1"/>
    <xf numFmtId="0" fontId="5" fillId="0" borderId="2" xfId="0" applyFont="1" applyBorder="1"/>
    <xf numFmtId="2" fontId="3" fillId="0" borderId="4" xfId="0" applyNumberFormat="1" applyFont="1" applyBorder="1"/>
    <xf numFmtId="0" fontId="1" fillId="0" borderId="6" xfId="0" applyFont="1" applyBorder="1"/>
    <xf numFmtId="0" fontId="0" fillId="0" borderId="6" xfId="0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2" fontId="11" fillId="0" borderId="6" xfId="0" applyNumberFormat="1" applyFont="1" applyBorder="1" applyAlignment="1">
      <alignment horizontal="right"/>
    </xf>
    <xf numFmtId="3" fontId="5" fillId="0" borderId="6" xfId="0" applyNumberFormat="1" applyFont="1" applyBorder="1"/>
    <xf numFmtId="2" fontId="10" fillId="0" borderId="6" xfId="0" applyNumberFormat="1" applyFont="1" applyBorder="1"/>
    <xf numFmtId="0" fontId="3" fillId="0" borderId="6" xfId="0" applyFont="1" applyFill="1" applyBorder="1"/>
    <xf numFmtId="0" fontId="10" fillId="0" borderId="9" xfId="0" applyFont="1" applyBorder="1"/>
    <xf numFmtId="0" fontId="11" fillId="0" borderId="9" xfId="0" applyFont="1" applyFill="1" applyBorder="1"/>
    <xf numFmtId="0" fontId="13" fillId="0" borderId="9" xfId="0" applyFont="1" applyBorder="1"/>
    <xf numFmtId="0" fontId="13" fillId="0" borderId="1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right"/>
    </xf>
    <xf numFmtId="0" fontId="17" fillId="0" borderId="6" xfId="0" applyFont="1" applyBorder="1"/>
    <xf numFmtId="4" fontId="18" fillId="0" borderId="11" xfId="0" applyNumberFormat="1" applyFont="1" applyBorder="1"/>
    <xf numFmtId="0" fontId="5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0" fillId="0" borderId="3" xfId="0" applyFont="1" applyBorder="1" applyAlignment="1"/>
    <xf numFmtId="0" fontId="10" fillId="0" borderId="4" xfId="0" applyFont="1" applyBorder="1" applyAlignment="1"/>
    <xf numFmtId="0" fontId="11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/>
    <xf numFmtId="0" fontId="11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11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11" fillId="0" borderId="5" xfId="0" applyNumberFormat="1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12" fillId="0" borderId="5" xfId="0" applyFont="1" applyBorder="1" applyAlignment="1"/>
    <xf numFmtId="0" fontId="2" fillId="0" borderId="6" xfId="0" applyFont="1" applyBorder="1" applyAlignment="1"/>
    <xf numFmtId="0" fontId="0" fillId="0" borderId="5" xfId="0" applyBorder="1" applyAlignment="1">
      <alignment wrapText="1"/>
    </xf>
    <xf numFmtId="0" fontId="0" fillId="0" borderId="8" xfId="0" applyBorder="1" applyAlignment="1"/>
    <xf numFmtId="2" fontId="11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1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0" borderId="6" xfId="0" applyFont="1" applyBorder="1" applyAlignment="1"/>
    <xf numFmtId="49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/>
    <xf numFmtId="49" fontId="11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0" fillId="0" borderId="6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5" fillId="0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tabSelected="1" topLeftCell="B157" zoomScaleNormal="100" zoomScalePageLayoutView="50" workbookViewId="0">
      <selection activeCell="T9" sqref="T9"/>
    </sheetView>
  </sheetViews>
  <sheetFormatPr defaultRowHeight="15" x14ac:dyDescent="0.25"/>
  <cols>
    <col min="1" max="1" width="4.28515625" customWidth="1"/>
    <col min="2" max="2" width="17.5703125" customWidth="1"/>
    <col min="3" max="3" width="8.7109375" customWidth="1"/>
    <col min="4" max="4" width="6.42578125" customWidth="1"/>
    <col min="5" max="5" width="14.7109375" customWidth="1"/>
    <col min="6" max="6" width="3.5703125" customWidth="1"/>
    <col min="7" max="7" width="11.140625" customWidth="1"/>
    <col min="8" max="8" width="5.7109375" customWidth="1"/>
    <col min="9" max="9" width="21.42578125" customWidth="1"/>
    <col min="10" max="10" width="6.28515625" customWidth="1"/>
    <col min="11" max="11" width="8.7109375" customWidth="1"/>
    <col min="12" max="12" width="8.28515625" bestFit="1" customWidth="1"/>
    <col min="14" max="14" width="8.140625" customWidth="1"/>
    <col min="15" max="15" width="8.5703125" customWidth="1"/>
    <col min="16" max="16" width="6.28515625" customWidth="1"/>
    <col min="17" max="17" width="6.7109375" customWidth="1"/>
    <col min="18" max="18" width="5.28515625" customWidth="1"/>
  </cols>
  <sheetData>
    <row r="1" spans="1:18" x14ac:dyDescent="0.25">
      <c r="O1" t="s">
        <v>133</v>
      </c>
    </row>
    <row r="2" spans="1:18" x14ac:dyDescent="0.25">
      <c r="O2" t="s">
        <v>138</v>
      </c>
    </row>
    <row r="3" spans="1:18" x14ac:dyDescent="0.25">
      <c r="O3" t="s">
        <v>134</v>
      </c>
    </row>
    <row r="4" spans="1:18" x14ac:dyDescent="0.25">
      <c r="O4" t="s">
        <v>139</v>
      </c>
    </row>
    <row r="5" spans="1:18" x14ac:dyDescent="0.25">
      <c r="A5" s="172" t="s">
        <v>98</v>
      </c>
      <c r="B5" s="172"/>
      <c r="C5" s="172"/>
      <c r="D5" s="172"/>
      <c r="E5" s="172"/>
      <c r="F5" s="172"/>
      <c r="G5" s="172"/>
      <c r="H5" s="172"/>
      <c r="I5" s="172"/>
    </row>
    <row r="6" spans="1:18" ht="78.75" customHeight="1" x14ac:dyDescent="0.25">
      <c r="A6" s="23" t="s">
        <v>6</v>
      </c>
      <c r="B6" s="22" t="s">
        <v>7</v>
      </c>
      <c r="C6" s="145" t="s">
        <v>8</v>
      </c>
      <c r="D6" s="146"/>
      <c r="E6" s="145" t="s">
        <v>9</v>
      </c>
      <c r="F6" s="146"/>
      <c r="G6" s="147" t="s">
        <v>13</v>
      </c>
      <c r="H6" s="148"/>
      <c r="I6" s="132" t="s">
        <v>18</v>
      </c>
      <c r="J6" s="133"/>
      <c r="K6" s="8" t="s">
        <v>19</v>
      </c>
      <c r="L6" s="125" t="s">
        <v>20</v>
      </c>
      <c r="M6" s="132" t="s">
        <v>21</v>
      </c>
      <c r="N6" s="133"/>
      <c r="O6" s="134" t="s">
        <v>22</v>
      </c>
      <c r="P6" s="135"/>
      <c r="Q6" s="134" t="s">
        <v>23</v>
      </c>
      <c r="R6" s="136"/>
    </row>
    <row r="7" spans="1:18" x14ac:dyDescent="0.25">
      <c r="A7" s="20">
        <v>1</v>
      </c>
      <c r="B7" s="137" t="s">
        <v>27</v>
      </c>
      <c r="C7" s="3" t="s">
        <v>0</v>
      </c>
      <c r="D7" s="4"/>
      <c r="E7" s="34" t="s">
        <v>10</v>
      </c>
      <c r="F7" s="10">
        <v>1</v>
      </c>
      <c r="G7" s="9" t="s">
        <v>14</v>
      </c>
      <c r="H7" s="15">
        <v>26</v>
      </c>
      <c r="I7" s="139" t="s">
        <v>28</v>
      </c>
      <c r="J7" s="140"/>
      <c r="K7" s="24"/>
      <c r="L7" s="24"/>
      <c r="M7" s="9"/>
      <c r="N7" s="4"/>
      <c r="O7" s="9"/>
      <c r="P7" s="4"/>
      <c r="Q7" s="25"/>
      <c r="R7" s="26"/>
    </row>
    <row r="8" spans="1:18" x14ac:dyDescent="0.25">
      <c r="A8" s="20"/>
      <c r="B8" s="138"/>
      <c r="C8" s="5" t="s">
        <v>1</v>
      </c>
      <c r="D8" s="6">
        <v>5</v>
      </c>
      <c r="E8" s="44" t="s">
        <v>48</v>
      </c>
      <c r="F8" s="12">
        <v>2</v>
      </c>
      <c r="G8" s="11" t="s">
        <v>15</v>
      </c>
      <c r="H8" s="6"/>
      <c r="I8" s="11"/>
      <c r="J8" s="16">
        <v>52</v>
      </c>
      <c r="K8" s="35">
        <v>1279.28</v>
      </c>
      <c r="L8" s="20">
        <v>254.21</v>
      </c>
      <c r="M8" s="11"/>
      <c r="N8" s="51">
        <f>K8-R8</f>
        <v>1152.28</v>
      </c>
      <c r="O8" s="11"/>
      <c r="P8" s="6"/>
      <c r="Q8" s="11" t="s">
        <v>36</v>
      </c>
      <c r="R8" s="6">
        <v>127</v>
      </c>
    </row>
    <row r="9" spans="1:18" ht="18.75" customHeight="1" x14ac:dyDescent="0.25">
      <c r="A9" s="20"/>
      <c r="B9" s="138"/>
      <c r="C9" s="5" t="s">
        <v>2</v>
      </c>
      <c r="D9" s="62">
        <v>10.75</v>
      </c>
      <c r="E9" s="143" t="s">
        <v>12</v>
      </c>
      <c r="F9" s="12">
        <v>1</v>
      </c>
      <c r="G9" s="81" t="s">
        <v>16</v>
      </c>
      <c r="H9" s="16">
        <v>758</v>
      </c>
      <c r="I9" s="11" t="s">
        <v>29</v>
      </c>
      <c r="J9" s="6"/>
      <c r="K9" s="20"/>
      <c r="L9" s="20"/>
      <c r="M9" s="11" t="s">
        <v>29</v>
      </c>
      <c r="N9" s="6"/>
      <c r="O9" s="11"/>
      <c r="P9" s="6"/>
      <c r="Q9" s="11" t="s">
        <v>37</v>
      </c>
      <c r="R9" s="6">
        <v>79</v>
      </c>
    </row>
    <row r="10" spans="1:18" ht="12" customHeight="1" x14ac:dyDescent="0.25">
      <c r="A10" s="20"/>
      <c r="B10" s="17"/>
      <c r="C10" s="7" t="s">
        <v>3</v>
      </c>
      <c r="D10" s="6"/>
      <c r="E10" s="144"/>
      <c r="F10" s="6"/>
      <c r="G10" s="141" t="s">
        <v>17</v>
      </c>
      <c r="H10" s="142"/>
      <c r="I10" s="31" t="s">
        <v>30</v>
      </c>
      <c r="J10" s="33">
        <v>1</v>
      </c>
      <c r="K10" s="20"/>
      <c r="L10" s="20"/>
      <c r="M10" s="11" t="s">
        <v>32</v>
      </c>
      <c r="N10" s="6">
        <v>45</v>
      </c>
      <c r="O10" s="11"/>
      <c r="P10" s="6"/>
      <c r="Q10" s="11"/>
      <c r="R10" s="6"/>
    </row>
    <row r="11" spans="1:18" x14ac:dyDescent="0.25">
      <c r="A11" s="20"/>
      <c r="B11" s="18" t="s">
        <v>24</v>
      </c>
      <c r="C11" s="11" t="s">
        <v>1</v>
      </c>
      <c r="D11" s="6">
        <v>0</v>
      </c>
      <c r="E11" s="11"/>
      <c r="F11" s="6"/>
      <c r="G11" s="78" t="s">
        <v>39</v>
      </c>
      <c r="H11" s="6">
        <v>6</v>
      </c>
      <c r="I11" s="31" t="s">
        <v>31</v>
      </c>
      <c r="J11" s="33"/>
      <c r="K11" s="20"/>
      <c r="L11" s="20"/>
      <c r="M11" s="11" t="s">
        <v>33</v>
      </c>
      <c r="N11" s="6">
        <v>26</v>
      </c>
      <c r="O11" s="11"/>
      <c r="P11" s="6"/>
      <c r="Q11" s="11"/>
      <c r="R11" s="6"/>
    </row>
    <row r="12" spans="1:18" x14ac:dyDescent="0.25">
      <c r="A12" s="20"/>
      <c r="B12" s="18" t="s">
        <v>25</v>
      </c>
      <c r="C12" s="11" t="s">
        <v>2</v>
      </c>
      <c r="D12" s="6">
        <v>1.5</v>
      </c>
      <c r="E12" s="11"/>
      <c r="F12" s="6"/>
      <c r="G12" s="78" t="s">
        <v>40</v>
      </c>
      <c r="H12" s="6">
        <v>66.94</v>
      </c>
      <c r="I12" s="11"/>
      <c r="J12" s="6">
        <v>0</v>
      </c>
      <c r="K12" s="20"/>
      <c r="L12" s="20"/>
      <c r="M12" s="11" t="s">
        <v>34</v>
      </c>
      <c r="N12" s="6">
        <v>13</v>
      </c>
      <c r="O12" s="11"/>
      <c r="P12" s="6"/>
      <c r="Q12" s="11" t="s">
        <v>38</v>
      </c>
      <c r="R12" s="6">
        <v>2.5</v>
      </c>
    </row>
    <row r="13" spans="1:18" ht="10.5" customHeight="1" x14ac:dyDescent="0.25">
      <c r="A13" s="20"/>
      <c r="B13" s="18" t="s">
        <v>26</v>
      </c>
      <c r="C13" s="7" t="s">
        <v>4</v>
      </c>
      <c r="D13" s="6"/>
      <c r="E13" s="11"/>
      <c r="F13" s="6"/>
      <c r="G13" s="11"/>
      <c r="H13" s="6"/>
      <c r="I13" s="11"/>
      <c r="J13" s="6"/>
      <c r="K13" s="20"/>
      <c r="L13" s="20"/>
      <c r="M13" s="37" t="s">
        <v>5</v>
      </c>
      <c r="N13" s="38">
        <v>84</v>
      </c>
      <c r="O13" s="11"/>
      <c r="P13" s="6"/>
      <c r="Q13" s="27"/>
      <c r="R13" s="28"/>
    </row>
    <row r="14" spans="1:18" ht="20.25" customHeight="1" x14ac:dyDescent="0.25">
      <c r="A14" s="20"/>
      <c r="B14" s="19"/>
      <c r="C14" s="11" t="s">
        <v>1</v>
      </c>
      <c r="D14" s="5">
        <v>1</v>
      </c>
      <c r="E14" s="11"/>
      <c r="F14" s="6"/>
      <c r="G14" s="11" t="s">
        <v>41</v>
      </c>
      <c r="H14" s="6"/>
      <c r="I14" s="149" t="s">
        <v>47</v>
      </c>
      <c r="J14" s="150"/>
      <c r="K14" s="20"/>
      <c r="L14" s="20"/>
      <c r="M14" s="11"/>
      <c r="N14" s="6"/>
      <c r="O14" s="11"/>
      <c r="P14" s="6"/>
      <c r="Q14" s="27"/>
      <c r="R14" s="28"/>
    </row>
    <row r="15" spans="1:18" ht="12.75" customHeight="1" x14ac:dyDescent="0.25">
      <c r="A15" s="20"/>
      <c r="B15" s="19"/>
      <c r="C15" s="11" t="s">
        <v>2</v>
      </c>
      <c r="D15" s="5">
        <v>4</v>
      </c>
      <c r="E15" s="27"/>
      <c r="F15" s="6"/>
      <c r="G15" s="36" t="s">
        <v>42</v>
      </c>
      <c r="H15" s="6"/>
      <c r="I15" s="49"/>
      <c r="J15" s="50">
        <v>4.68</v>
      </c>
      <c r="K15" s="20"/>
      <c r="L15" s="20"/>
      <c r="M15" s="11" t="s">
        <v>35</v>
      </c>
      <c r="N15" s="6"/>
      <c r="O15" s="11"/>
      <c r="P15" s="6"/>
      <c r="Q15" s="27"/>
      <c r="R15" s="28"/>
    </row>
    <row r="16" spans="1:18" ht="12.75" customHeight="1" x14ac:dyDescent="0.25">
      <c r="A16" s="20"/>
      <c r="B16" s="19"/>
      <c r="C16" s="5"/>
      <c r="D16" s="5"/>
      <c r="E16" s="27"/>
      <c r="F16" s="6"/>
      <c r="G16" s="82" t="s">
        <v>43</v>
      </c>
      <c r="H16" s="39">
        <v>2</v>
      </c>
      <c r="I16" s="11"/>
      <c r="J16" s="6"/>
      <c r="K16" s="20"/>
      <c r="L16" s="20"/>
      <c r="M16" s="11"/>
      <c r="N16" s="51">
        <f>N8-N13</f>
        <v>1068.28</v>
      </c>
      <c r="O16" s="11"/>
      <c r="P16" s="6"/>
      <c r="Q16" s="27"/>
      <c r="R16" s="28"/>
    </row>
    <row r="17" spans="1:18" x14ac:dyDescent="0.25">
      <c r="A17" s="20"/>
      <c r="B17" s="42"/>
      <c r="C17" s="7" t="s">
        <v>56</v>
      </c>
      <c r="D17" s="101">
        <f>SUM(D8:D16)</f>
        <v>22.25</v>
      </c>
      <c r="E17" s="27"/>
      <c r="F17" s="6"/>
      <c r="G17" s="100" t="s">
        <v>135</v>
      </c>
      <c r="H17" s="39">
        <v>64</v>
      </c>
      <c r="I17" s="11"/>
      <c r="J17" s="6"/>
      <c r="K17" s="20"/>
      <c r="L17" s="20"/>
      <c r="M17" s="11"/>
      <c r="N17" s="6"/>
      <c r="O17" s="11"/>
      <c r="P17" s="6"/>
      <c r="Q17" s="27"/>
      <c r="R17" s="28"/>
    </row>
    <row r="18" spans="1:18" x14ac:dyDescent="0.25">
      <c r="A18" s="20"/>
      <c r="B18" s="20"/>
      <c r="C18" s="63" t="s">
        <v>57</v>
      </c>
      <c r="D18" s="5"/>
      <c r="E18" s="27"/>
      <c r="F18" s="6"/>
      <c r="G18" s="43" t="s">
        <v>45</v>
      </c>
      <c r="H18" s="44"/>
      <c r="I18" s="11"/>
      <c r="J18" s="6"/>
      <c r="K18" s="20"/>
      <c r="L18" s="20"/>
      <c r="M18" s="5"/>
      <c r="N18" s="5"/>
      <c r="O18" s="11"/>
      <c r="P18" s="6"/>
      <c r="Q18" s="45"/>
      <c r="R18" s="28"/>
    </row>
    <row r="19" spans="1:18" x14ac:dyDescent="0.25">
      <c r="A19" s="20"/>
      <c r="B19" s="20"/>
      <c r="C19" s="5"/>
      <c r="D19" s="5"/>
      <c r="E19" s="11"/>
      <c r="F19" s="6"/>
      <c r="G19" s="44" t="s">
        <v>46</v>
      </c>
      <c r="H19" s="44">
        <v>6</v>
      </c>
      <c r="I19" s="11"/>
      <c r="J19" s="6"/>
      <c r="K19" s="20"/>
      <c r="L19" s="20"/>
      <c r="M19" s="5"/>
      <c r="N19" s="5"/>
      <c r="O19" s="11"/>
      <c r="P19" s="6"/>
      <c r="Q19" s="45"/>
      <c r="R19" s="28"/>
    </row>
    <row r="20" spans="1:18" ht="14.25" customHeight="1" x14ac:dyDescent="0.25">
      <c r="A20" s="21"/>
      <c r="B20" s="21"/>
      <c r="C20" s="46"/>
      <c r="D20" s="46"/>
      <c r="E20" s="13"/>
      <c r="F20" s="14"/>
      <c r="G20" s="47" t="s">
        <v>44</v>
      </c>
      <c r="H20" s="47">
        <v>175</v>
      </c>
      <c r="I20" s="13"/>
      <c r="J20" s="14"/>
      <c r="K20" s="21"/>
      <c r="L20" s="21"/>
      <c r="M20" s="46"/>
      <c r="N20" s="46"/>
      <c r="O20" s="13"/>
      <c r="P20" s="14"/>
      <c r="Q20" s="48"/>
      <c r="R20" s="30"/>
    </row>
    <row r="21" spans="1:18" x14ac:dyDescent="0.25">
      <c r="A21" s="24">
        <v>2</v>
      </c>
      <c r="B21" s="151" t="s">
        <v>49</v>
      </c>
      <c r="C21" s="58" t="s">
        <v>0</v>
      </c>
      <c r="D21" s="4"/>
      <c r="E21" s="34" t="s">
        <v>10</v>
      </c>
      <c r="F21" s="4">
        <v>1</v>
      </c>
      <c r="G21" s="60" t="s">
        <v>14</v>
      </c>
      <c r="H21" s="15">
        <v>26</v>
      </c>
      <c r="I21" s="139" t="s">
        <v>28</v>
      </c>
      <c r="J21" s="140"/>
      <c r="K21" s="24"/>
      <c r="L21" s="24"/>
      <c r="M21" s="9"/>
      <c r="N21" s="4"/>
      <c r="O21" s="2"/>
      <c r="P21" s="4"/>
      <c r="Q21" s="25"/>
      <c r="R21" s="26"/>
    </row>
    <row r="22" spans="1:18" x14ac:dyDescent="0.25">
      <c r="A22" s="20"/>
      <c r="B22" s="152"/>
      <c r="C22" s="11" t="s">
        <v>1</v>
      </c>
      <c r="D22" s="6">
        <v>5</v>
      </c>
      <c r="E22" s="32" t="s">
        <v>48</v>
      </c>
      <c r="F22" s="6">
        <v>2</v>
      </c>
      <c r="G22" s="36" t="s">
        <v>15</v>
      </c>
      <c r="H22" s="6"/>
      <c r="I22" s="11"/>
      <c r="J22" s="16">
        <v>45</v>
      </c>
      <c r="K22" s="35">
        <v>1133.4000000000001</v>
      </c>
      <c r="L22" s="20">
        <v>207.57</v>
      </c>
      <c r="M22" s="11"/>
      <c r="N22" s="16">
        <f>K22-R22</f>
        <v>955.40000000000009</v>
      </c>
      <c r="O22" s="2"/>
      <c r="P22" s="6"/>
      <c r="Q22" s="11" t="s">
        <v>36</v>
      </c>
      <c r="R22" s="6">
        <v>178</v>
      </c>
    </row>
    <row r="23" spans="1:18" ht="18.75" customHeight="1" x14ac:dyDescent="0.25">
      <c r="A23" s="54"/>
      <c r="B23" s="152"/>
      <c r="C23" s="11" t="s">
        <v>2</v>
      </c>
      <c r="D23" s="6">
        <v>10</v>
      </c>
      <c r="E23" s="153" t="s">
        <v>53</v>
      </c>
      <c r="F23" s="28">
        <v>1</v>
      </c>
      <c r="G23" s="81" t="s">
        <v>16</v>
      </c>
      <c r="H23" s="6">
        <v>664</v>
      </c>
      <c r="I23" s="11" t="s">
        <v>29</v>
      </c>
      <c r="J23" s="28"/>
      <c r="K23" s="54"/>
      <c r="L23" s="54"/>
      <c r="M23" s="11" t="s">
        <v>29</v>
      </c>
      <c r="N23" s="28"/>
      <c r="P23" s="28"/>
      <c r="Q23" s="11" t="s">
        <v>37</v>
      </c>
      <c r="R23" s="6">
        <v>138</v>
      </c>
    </row>
    <row r="24" spans="1:18" x14ac:dyDescent="0.25">
      <c r="A24" s="54"/>
      <c r="B24" s="55" t="s">
        <v>25</v>
      </c>
      <c r="C24" s="59" t="s">
        <v>3</v>
      </c>
      <c r="D24" s="6"/>
      <c r="E24" s="153"/>
      <c r="F24" s="28"/>
      <c r="G24" s="141" t="s">
        <v>17</v>
      </c>
      <c r="H24" s="142"/>
      <c r="I24" s="31" t="s">
        <v>54</v>
      </c>
      <c r="J24" s="6">
        <v>1</v>
      </c>
      <c r="K24" s="54"/>
      <c r="L24" s="54"/>
      <c r="M24" s="11" t="s">
        <v>32</v>
      </c>
      <c r="N24" s="28">
        <v>45</v>
      </c>
      <c r="P24" s="28"/>
      <c r="Q24" s="11"/>
      <c r="R24" s="28"/>
    </row>
    <row r="25" spans="1:18" x14ac:dyDescent="0.25">
      <c r="A25" s="54"/>
      <c r="B25" s="56" t="s">
        <v>50</v>
      </c>
      <c r="C25" s="11" t="s">
        <v>1</v>
      </c>
      <c r="D25" s="6">
        <v>0</v>
      </c>
      <c r="E25" s="153" t="s">
        <v>11</v>
      </c>
      <c r="F25" s="28">
        <v>1</v>
      </c>
      <c r="G25" s="78" t="s">
        <v>39</v>
      </c>
      <c r="H25" s="33">
        <v>1</v>
      </c>
      <c r="I25" s="31" t="s">
        <v>55</v>
      </c>
      <c r="J25" s="6">
        <v>1</v>
      </c>
      <c r="K25" s="54"/>
      <c r="L25" s="54"/>
      <c r="M25" s="11" t="s">
        <v>33</v>
      </c>
      <c r="N25" s="28">
        <v>26</v>
      </c>
      <c r="P25" s="28"/>
      <c r="Q25" s="11"/>
      <c r="R25" s="28"/>
    </row>
    <row r="26" spans="1:18" ht="23.25" x14ac:dyDescent="0.25">
      <c r="A26" s="54"/>
      <c r="B26" s="102" t="s">
        <v>51</v>
      </c>
      <c r="C26" s="11" t="s">
        <v>2</v>
      </c>
      <c r="D26" s="6">
        <v>4</v>
      </c>
      <c r="E26" s="153"/>
      <c r="F26" s="28"/>
      <c r="G26" s="78" t="s">
        <v>40</v>
      </c>
      <c r="H26" s="33">
        <v>12</v>
      </c>
      <c r="I26" s="27"/>
      <c r="J26" s="28"/>
      <c r="K26" s="54"/>
      <c r="L26" s="54"/>
      <c r="M26" s="36" t="s">
        <v>5</v>
      </c>
      <c r="N26" s="61">
        <f>SUM(N23:N25)</f>
        <v>71</v>
      </c>
      <c r="P26" s="28"/>
      <c r="Q26" s="11" t="s">
        <v>38</v>
      </c>
      <c r="R26" s="62">
        <v>3.63</v>
      </c>
    </row>
    <row r="27" spans="1:18" ht="14.25" customHeight="1" x14ac:dyDescent="0.25">
      <c r="A27" s="54"/>
      <c r="B27" s="130" t="s">
        <v>52</v>
      </c>
      <c r="C27" s="59" t="s">
        <v>4</v>
      </c>
      <c r="D27" s="6"/>
      <c r="E27" s="27"/>
      <c r="F27" s="28"/>
      <c r="G27" s="27"/>
      <c r="H27" s="28"/>
      <c r="I27" s="27"/>
      <c r="J27" s="28"/>
      <c r="K27" s="54"/>
      <c r="L27" s="54"/>
      <c r="M27" s="60"/>
      <c r="N27" s="26"/>
      <c r="P27" s="28"/>
      <c r="Q27" s="27"/>
      <c r="R27" s="28"/>
    </row>
    <row r="28" spans="1:18" ht="21" customHeight="1" x14ac:dyDescent="0.25">
      <c r="A28" s="54"/>
      <c r="B28" s="131"/>
      <c r="C28" s="11" t="s">
        <v>1</v>
      </c>
      <c r="D28" s="6">
        <v>1</v>
      </c>
      <c r="E28" s="27"/>
      <c r="F28" s="28"/>
      <c r="G28" s="36" t="s">
        <v>41</v>
      </c>
      <c r="H28" s="28"/>
      <c r="I28" s="149" t="s">
        <v>47</v>
      </c>
      <c r="J28" s="150"/>
      <c r="K28" s="54"/>
      <c r="L28" s="54"/>
      <c r="M28" s="11" t="s">
        <v>35</v>
      </c>
      <c r="N28" s="28"/>
      <c r="P28" s="28"/>
      <c r="Q28" s="27"/>
      <c r="R28" s="28"/>
    </row>
    <row r="29" spans="1:18" x14ac:dyDescent="0.25">
      <c r="A29" s="54"/>
      <c r="B29" s="56" t="s">
        <v>26</v>
      </c>
      <c r="C29" s="11" t="s">
        <v>2</v>
      </c>
      <c r="D29" s="6">
        <v>5</v>
      </c>
      <c r="E29" s="27"/>
      <c r="F29" s="28"/>
      <c r="G29" s="44" t="s">
        <v>46</v>
      </c>
      <c r="H29" s="39">
        <v>7</v>
      </c>
      <c r="I29" s="27"/>
      <c r="J29" s="6">
        <v>6.72</v>
      </c>
      <c r="K29" s="54"/>
      <c r="L29" s="54"/>
      <c r="M29" s="27"/>
      <c r="N29" s="61">
        <f>N22-N26</f>
        <v>884.40000000000009</v>
      </c>
      <c r="P29" s="28"/>
      <c r="Q29" s="27"/>
      <c r="R29" s="28"/>
    </row>
    <row r="30" spans="1:18" x14ac:dyDescent="0.25">
      <c r="A30" s="54"/>
      <c r="B30" s="54"/>
      <c r="C30" s="36" t="s">
        <v>56</v>
      </c>
      <c r="D30" s="16">
        <f>SUM(D22:D29)</f>
        <v>25</v>
      </c>
      <c r="E30" s="27"/>
      <c r="F30" s="28"/>
      <c r="G30" s="44" t="s">
        <v>44</v>
      </c>
      <c r="H30" s="39">
        <v>191</v>
      </c>
      <c r="I30" s="27"/>
      <c r="J30" s="28"/>
      <c r="K30" s="54"/>
      <c r="L30" s="54"/>
      <c r="M30" s="27"/>
      <c r="N30" s="61"/>
      <c r="P30" s="28"/>
      <c r="Q30" s="27"/>
      <c r="R30" s="28"/>
    </row>
    <row r="31" spans="1:18" x14ac:dyDescent="0.25">
      <c r="A31" s="54"/>
      <c r="B31" s="158" t="s">
        <v>58</v>
      </c>
      <c r="C31" s="58"/>
      <c r="D31" s="26"/>
      <c r="E31" s="25"/>
      <c r="F31" s="26"/>
      <c r="G31" s="25"/>
      <c r="H31" s="26"/>
      <c r="I31" s="139" t="s">
        <v>28</v>
      </c>
      <c r="J31" s="140"/>
      <c r="K31" s="64"/>
      <c r="L31" s="64"/>
      <c r="M31" s="25"/>
      <c r="N31" s="26"/>
      <c r="O31" s="65"/>
      <c r="P31" s="26"/>
      <c r="Q31" s="25"/>
      <c r="R31" s="26"/>
    </row>
    <row r="32" spans="1:18" ht="12" customHeight="1" x14ac:dyDescent="0.25">
      <c r="A32" s="54"/>
      <c r="B32" s="159"/>
      <c r="C32" s="27"/>
      <c r="D32" s="28"/>
      <c r="E32" s="27"/>
      <c r="F32" s="28"/>
      <c r="G32" s="27"/>
      <c r="H32" s="28"/>
      <c r="I32" s="11"/>
      <c r="J32" s="16">
        <v>1</v>
      </c>
      <c r="K32" s="54">
        <v>48</v>
      </c>
      <c r="L32" s="54">
        <v>3</v>
      </c>
      <c r="M32" s="27"/>
      <c r="N32" s="28"/>
      <c r="O32" s="45"/>
      <c r="P32" s="28"/>
      <c r="Q32" s="27"/>
      <c r="R32" s="28"/>
    </row>
    <row r="33" spans="1:18" x14ac:dyDescent="0.25">
      <c r="A33" s="54"/>
      <c r="B33" s="160"/>
      <c r="D33" s="28"/>
      <c r="F33" s="28"/>
      <c r="I33" s="149" t="s">
        <v>47</v>
      </c>
      <c r="J33" s="150"/>
      <c r="K33" s="54"/>
      <c r="L33" s="54"/>
      <c r="N33" s="28"/>
      <c r="P33" s="28"/>
      <c r="R33" s="28"/>
    </row>
    <row r="34" spans="1:18" ht="12" customHeight="1" x14ac:dyDescent="0.25">
      <c r="A34" s="54"/>
      <c r="B34" s="161"/>
      <c r="D34" s="30"/>
      <c r="F34" s="30"/>
      <c r="H34" s="30"/>
      <c r="I34" s="2"/>
      <c r="J34" s="14">
        <v>1.5</v>
      </c>
      <c r="K34" s="69"/>
      <c r="L34" s="69"/>
      <c r="N34" s="30"/>
      <c r="P34" s="28"/>
      <c r="R34" s="28"/>
    </row>
    <row r="35" spans="1:18" x14ac:dyDescent="0.25">
      <c r="A35" s="54"/>
      <c r="B35" s="68" t="s">
        <v>59</v>
      </c>
      <c r="C35" s="66"/>
      <c r="D35" s="67"/>
      <c r="E35" s="66"/>
      <c r="F35" s="67"/>
      <c r="G35" s="66"/>
      <c r="H35" s="67"/>
      <c r="I35" s="85" t="s">
        <v>60</v>
      </c>
      <c r="J35" s="99">
        <v>0</v>
      </c>
      <c r="K35" s="68"/>
      <c r="L35" s="68"/>
      <c r="M35" s="66"/>
      <c r="N35" s="67"/>
      <c r="O35" s="66"/>
      <c r="P35" s="67"/>
      <c r="Q35" s="66"/>
      <c r="R35" s="67"/>
    </row>
    <row r="36" spans="1:18" x14ac:dyDescent="0.25">
      <c r="A36" s="64">
        <v>3</v>
      </c>
      <c r="B36" s="164" t="s">
        <v>61</v>
      </c>
      <c r="C36" s="3" t="s">
        <v>0</v>
      </c>
      <c r="E36" s="34" t="s">
        <v>10</v>
      </c>
      <c r="F36" s="4">
        <v>1</v>
      </c>
      <c r="G36" s="9" t="s">
        <v>14</v>
      </c>
      <c r="H36" s="84">
        <v>32</v>
      </c>
      <c r="I36" s="154" t="s">
        <v>28</v>
      </c>
      <c r="J36" s="140"/>
      <c r="K36" s="64"/>
      <c r="M36" s="25"/>
      <c r="N36" s="26"/>
      <c r="P36" s="26"/>
      <c r="R36" s="26"/>
    </row>
    <row r="37" spans="1:18" x14ac:dyDescent="0.25">
      <c r="A37" s="54"/>
      <c r="B37" s="165"/>
      <c r="C37" s="5" t="s">
        <v>1</v>
      </c>
      <c r="D37" s="6">
        <v>6</v>
      </c>
      <c r="E37" s="44" t="s">
        <v>48</v>
      </c>
      <c r="F37" s="6">
        <v>3</v>
      </c>
      <c r="G37" s="81" t="s">
        <v>16</v>
      </c>
      <c r="H37" s="6">
        <v>29</v>
      </c>
      <c r="I37" s="45"/>
      <c r="J37" s="16">
        <v>52</v>
      </c>
      <c r="K37" s="128">
        <v>1244.9100000000001</v>
      </c>
      <c r="L37" s="116">
        <v>280.11</v>
      </c>
      <c r="M37" s="27"/>
      <c r="N37" s="117">
        <f>K37-P37-P38</f>
        <v>1064.01</v>
      </c>
      <c r="O37" s="53" t="s">
        <v>67</v>
      </c>
      <c r="P37" s="62">
        <v>58</v>
      </c>
      <c r="R37" s="28"/>
    </row>
    <row r="38" spans="1:18" x14ac:dyDescent="0.25">
      <c r="A38" s="54"/>
      <c r="B38" s="165"/>
      <c r="C38" s="5" t="s">
        <v>2</v>
      </c>
      <c r="D38" s="6">
        <v>14</v>
      </c>
      <c r="F38" s="28"/>
      <c r="G38" s="81" t="s">
        <v>65</v>
      </c>
      <c r="H38" s="6">
        <v>3</v>
      </c>
      <c r="I38" s="5" t="s">
        <v>29</v>
      </c>
      <c r="J38" s="28"/>
      <c r="K38" s="54"/>
      <c r="M38" s="11" t="s">
        <v>29</v>
      </c>
      <c r="N38" s="28"/>
      <c r="O38" s="53" t="s">
        <v>68</v>
      </c>
      <c r="P38" s="6">
        <v>122.9</v>
      </c>
      <c r="R38" s="28"/>
    </row>
    <row r="39" spans="1:18" x14ac:dyDescent="0.25">
      <c r="A39" s="54"/>
      <c r="B39" s="165"/>
      <c r="C39" s="45"/>
      <c r="D39" s="28"/>
      <c r="E39" s="53" t="s">
        <v>64</v>
      </c>
      <c r="F39" s="33"/>
      <c r="G39" s="70"/>
      <c r="H39" s="28"/>
      <c r="I39" s="72" t="s">
        <v>66</v>
      </c>
      <c r="J39" s="39">
        <v>2</v>
      </c>
      <c r="K39" s="54"/>
      <c r="M39" s="11" t="s">
        <v>32</v>
      </c>
      <c r="N39" s="6">
        <v>45</v>
      </c>
      <c r="P39" s="28"/>
      <c r="R39" s="28"/>
    </row>
    <row r="40" spans="1:18" x14ac:dyDescent="0.25">
      <c r="A40" s="54"/>
      <c r="B40" s="73" t="s">
        <v>50</v>
      </c>
      <c r="C40" s="104" t="s">
        <v>56</v>
      </c>
      <c r="D40" s="16">
        <f>SUM(D37:D39)</f>
        <v>20</v>
      </c>
      <c r="F40" s="28"/>
      <c r="G40" s="27" t="s">
        <v>15</v>
      </c>
      <c r="H40" s="16">
        <v>854</v>
      </c>
      <c r="I40" s="72" t="s">
        <v>55</v>
      </c>
      <c r="J40" s="39">
        <v>1</v>
      </c>
      <c r="K40" s="54"/>
      <c r="M40" s="11" t="s">
        <v>33</v>
      </c>
      <c r="N40" s="6">
        <v>26</v>
      </c>
      <c r="P40" s="28"/>
      <c r="R40" s="28"/>
    </row>
    <row r="41" spans="1:18" ht="23.25" x14ac:dyDescent="0.25">
      <c r="A41" s="54"/>
      <c r="B41" s="103" t="s">
        <v>51</v>
      </c>
      <c r="C41" s="166" t="s">
        <v>128</v>
      </c>
      <c r="D41" s="167"/>
      <c r="F41" s="28"/>
      <c r="G41" s="81" t="s">
        <v>16</v>
      </c>
      <c r="H41" s="112">
        <v>765</v>
      </c>
      <c r="I41" s="45"/>
      <c r="J41" s="28"/>
      <c r="K41" s="54"/>
      <c r="M41" s="37" t="s">
        <v>5</v>
      </c>
      <c r="N41" s="38">
        <f>SUM(N39:N40)</f>
        <v>71</v>
      </c>
      <c r="P41" s="28"/>
      <c r="R41" s="28"/>
    </row>
    <row r="42" spans="1:18" x14ac:dyDescent="0.25">
      <c r="A42" s="54"/>
      <c r="B42" s="73" t="s">
        <v>25</v>
      </c>
      <c r="C42" s="168"/>
      <c r="D42" s="167"/>
      <c r="F42" s="28"/>
      <c r="G42" s="81" t="s">
        <v>65</v>
      </c>
      <c r="H42" s="6">
        <v>89</v>
      </c>
      <c r="I42" s="45"/>
      <c r="J42" s="28"/>
      <c r="K42" s="54"/>
      <c r="M42" s="27"/>
      <c r="N42" s="28"/>
      <c r="P42" s="28"/>
      <c r="R42" s="28"/>
    </row>
    <row r="43" spans="1:18" ht="17.25" customHeight="1" x14ac:dyDescent="0.25">
      <c r="A43" s="54"/>
      <c r="B43" s="162" t="s">
        <v>62</v>
      </c>
      <c r="C43" s="72"/>
      <c r="D43" s="33"/>
      <c r="F43" s="28"/>
      <c r="G43" s="141" t="s">
        <v>17</v>
      </c>
      <c r="H43" s="142"/>
      <c r="I43" s="155" t="s">
        <v>47</v>
      </c>
      <c r="J43" s="150"/>
      <c r="K43" s="54"/>
      <c r="M43" s="32" t="s">
        <v>35</v>
      </c>
      <c r="N43" s="28"/>
      <c r="P43" s="28"/>
      <c r="R43" s="28"/>
    </row>
    <row r="44" spans="1:18" x14ac:dyDescent="0.25">
      <c r="A44" s="54"/>
      <c r="B44" s="163"/>
      <c r="C44" s="45"/>
      <c r="D44" s="28"/>
      <c r="F44" s="28"/>
      <c r="G44" s="78" t="s">
        <v>39</v>
      </c>
      <c r="H44" s="126">
        <v>3</v>
      </c>
      <c r="I44" s="45"/>
      <c r="J44" s="6">
        <v>5.0999999999999996</v>
      </c>
      <c r="K44" s="54"/>
      <c r="M44" s="27"/>
      <c r="N44" s="51">
        <f>N37-N41</f>
        <v>993.01</v>
      </c>
      <c r="P44" s="28"/>
      <c r="R44" s="28"/>
    </row>
    <row r="45" spans="1:18" x14ac:dyDescent="0.25">
      <c r="A45" s="54"/>
      <c r="B45" s="74"/>
      <c r="C45" s="45"/>
      <c r="D45" s="28"/>
      <c r="F45" s="28"/>
      <c r="G45" s="82" t="s">
        <v>40</v>
      </c>
      <c r="H45" s="127">
        <v>39</v>
      </c>
      <c r="I45" s="45"/>
      <c r="J45" s="28"/>
      <c r="K45" s="54"/>
      <c r="M45" s="27"/>
      <c r="N45" s="28"/>
      <c r="P45" s="28"/>
      <c r="R45" s="28"/>
    </row>
    <row r="46" spans="1:18" x14ac:dyDescent="0.25">
      <c r="A46" s="54"/>
      <c r="B46" s="73" t="s">
        <v>63</v>
      </c>
      <c r="C46" s="45"/>
      <c r="D46" s="28"/>
      <c r="F46" s="28"/>
      <c r="G46" s="79" t="s">
        <v>41</v>
      </c>
      <c r="H46" s="39"/>
      <c r="I46" s="45"/>
      <c r="J46" s="28"/>
      <c r="K46" s="54"/>
      <c r="M46" s="87" t="s">
        <v>136</v>
      </c>
      <c r="N46" s="118"/>
      <c r="P46" s="28"/>
      <c r="R46" s="28"/>
    </row>
    <row r="47" spans="1:18" x14ac:dyDescent="0.25">
      <c r="A47" s="54"/>
      <c r="B47" s="28"/>
      <c r="C47" s="45"/>
      <c r="D47" s="28"/>
      <c r="F47" s="28"/>
      <c r="G47" s="83" t="s">
        <v>46</v>
      </c>
      <c r="H47" s="28">
        <v>9</v>
      </c>
      <c r="I47" s="45"/>
      <c r="J47" s="28"/>
      <c r="K47" s="54"/>
      <c r="M47" s="87" t="s">
        <v>40</v>
      </c>
      <c r="N47" s="118" t="s">
        <v>137</v>
      </c>
      <c r="P47" s="28"/>
      <c r="R47" s="28"/>
    </row>
    <row r="48" spans="1:18" x14ac:dyDescent="0.25">
      <c r="A48" s="54"/>
      <c r="B48" s="28"/>
      <c r="C48" s="45"/>
      <c r="D48" s="28"/>
      <c r="F48" s="28"/>
      <c r="G48" s="32" t="s">
        <v>44</v>
      </c>
      <c r="H48" s="39">
        <v>265</v>
      </c>
      <c r="I48" s="45"/>
      <c r="J48" s="28"/>
      <c r="K48" s="54"/>
      <c r="M48" s="27"/>
      <c r="N48" s="28"/>
      <c r="P48" s="28"/>
      <c r="R48" s="28"/>
    </row>
    <row r="49" spans="1:18" x14ac:dyDescent="0.25">
      <c r="A49" s="69"/>
      <c r="B49" s="30"/>
      <c r="C49" s="48"/>
      <c r="D49" s="30"/>
      <c r="E49" s="48"/>
      <c r="F49" s="30"/>
      <c r="G49" s="40"/>
      <c r="H49" s="122"/>
      <c r="I49" s="48"/>
      <c r="J49" s="30"/>
      <c r="K49" s="69"/>
      <c r="L49" s="48"/>
      <c r="M49" s="29"/>
      <c r="N49" s="30"/>
      <c r="O49" s="48"/>
      <c r="P49" s="30"/>
      <c r="Q49" s="48"/>
      <c r="R49" s="30"/>
    </row>
    <row r="50" spans="1:18" x14ac:dyDescent="0.25">
      <c r="A50" s="64">
        <v>4</v>
      </c>
      <c r="B50" s="156" t="s">
        <v>69</v>
      </c>
      <c r="C50" s="58" t="s">
        <v>0</v>
      </c>
      <c r="D50" s="26"/>
      <c r="E50" s="34" t="s">
        <v>48</v>
      </c>
      <c r="F50" s="4">
        <v>3</v>
      </c>
      <c r="G50" s="9" t="s">
        <v>14</v>
      </c>
      <c r="H50" s="84">
        <f>H51+H52</f>
        <v>32</v>
      </c>
      <c r="I50" s="154" t="s">
        <v>28</v>
      </c>
      <c r="J50" s="140"/>
      <c r="K50" s="64"/>
      <c r="L50" s="64"/>
      <c r="M50" s="65"/>
      <c r="N50" s="26"/>
      <c r="O50" s="65"/>
      <c r="P50" s="26"/>
      <c r="Q50" s="65"/>
      <c r="R50" s="26"/>
    </row>
    <row r="51" spans="1:18" x14ac:dyDescent="0.25">
      <c r="A51" s="54"/>
      <c r="B51" s="157"/>
      <c r="C51" s="76" t="s">
        <v>10</v>
      </c>
      <c r="D51" s="6">
        <v>1</v>
      </c>
      <c r="E51" s="153" t="s">
        <v>72</v>
      </c>
      <c r="F51" s="6">
        <v>1</v>
      </c>
      <c r="G51" s="81" t="s">
        <v>16</v>
      </c>
      <c r="H51" s="6">
        <v>30</v>
      </c>
      <c r="I51" s="45"/>
      <c r="J51" s="16">
        <v>70</v>
      </c>
      <c r="K51" s="35">
        <v>1501.9</v>
      </c>
      <c r="L51" s="54">
        <v>248.43</v>
      </c>
      <c r="M51" s="45"/>
      <c r="N51" s="117">
        <f>K51-P52-P53-R51</f>
        <v>1179.94</v>
      </c>
      <c r="O51" s="45"/>
      <c r="P51" s="28"/>
      <c r="Q51" s="11" t="s">
        <v>36</v>
      </c>
      <c r="R51" s="6">
        <v>86</v>
      </c>
    </row>
    <row r="52" spans="1:18" ht="11.25" customHeight="1" x14ac:dyDescent="0.25">
      <c r="A52" s="54"/>
      <c r="B52" s="157"/>
      <c r="C52" s="11" t="s">
        <v>1</v>
      </c>
      <c r="D52" s="6">
        <v>9</v>
      </c>
      <c r="E52" s="171"/>
      <c r="F52" s="6"/>
      <c r="G52" s="81" t="s">
        <v>65</v>
      </c>
      <c r="H52" s="6">
        <v>2</v>
      </c>
      <c r="I52" s="5" t="s">
        <v>29</v>
      </c>
      <c r="J52" s="28"/>
      <c r="K52" s="54"/>
      <c r="L52" s="54"/>
      <c r="M52" s="11" t="s">
        <v>29</v>
      </c>
      <c r="N52" s="28"/>
      <c r="O52" s="72" t="s">
        <v>67</v>
      </c>
      <c r="P52" s="62">
        <v>107.33</v>
      </c>
      <c r="Q52" s="11" t="s">
        <v>37</v>
      </c>
      <c r="R52" s="6">
        <v>22</v>
      </c>
    </row>
    <row r="53" spans="1:18" x14ac:dyDescent="0.25">
      <c r="A53" s="54"/>
      <c r="B53" s="157"/>
      <c r="C53" s="11" t="s">
        <v>2</v>
      </c>
      <c r="D53" s="6">
        <v>9.5</v>
      </c>
      <c r="E53" s="153" t="s">
        <v>53</v>
      </c>
      <c r="F53" s="6">
        <v>1</v>
      </c>
      <c r="G53" s="70"/>
      <c r="H53" s="28"/>
      <c r="I53" s="72" t="s">
        <v>73</v>
      </c>
      <c r="J53" s="33">
        <v>1</v>
      </c>
      <c r="K53" s="54"/>
      <c r="L53" s="54"/>
      <c r="M53" s="11" t="s">
        <v>32</v>
      </c>
      <c r="N53" s="113">
        <v>45</v>
      </c>
      <c r="O53" s="72" t="s">
        <v>68</v>
      </c>
      <c r="P53" s="62">
        <v>128.63</v>
      </c>
      <c r="Q53" s="11"/>
      <c r="R53" s="28"/>
    </row>
    <row r="54" spans="1:18" ht="21" customHeight="1" x14ac:dyDescent="0.25">
      <c r="A54" s="54"/>
      <c r="B54" s="97" t="s">
        <v>25</v>
      </c>
      <c r="C54" s="59" t="s">
        <v>3</v>
      </c>
      <c r="D54" s="33"/>
      <c r="E54" s="153"/>
      <c r="F54" s="28"/>
      <c r="G54" s="27" t="s">
        <v>15</v>
      </c>
      <c r="H54" s="16">
        <f>H55+H56</f>
        <v>892</v>
      </c>
      <c r="I54" s="72" t="s">
        <v>66</v>
      </c>
      <c r="J54" s="33">
        <v>2</v>
      </c>
      <c r="K54" s="54"/>
      <c r="L54" s="54"/>
      <c r="M54" s="11" t="s">
        <v>33</v>
      </c>
      <c r="N54" s="6">
        <v>26</v>
      </c>
      <c r="O54" s="45"/>
      <c r="P54" s="28"/>
      <c r="Q54" s="11"/>
      <c r="R54" s="28"/>
    </row>
    <row r="55" spans="1:18" x14ac:dyDescent="0.25">
      <c r="A55" s="54"/>
      <c r="B55" s="52" t="s">
        <v>50</v>
      </c>
      <c r="C55" s="11" t="s">
        <v>1</v>
      </c>
      <c r="D55" s="33">
        <v>0</v>
      </c>
      <c r="F55" s="28"/>
      <c r="G55" s="81" t="s">
        <v>16</v>
      </c>
      <c r="H55" s="28">
        <v>859</v>
      </c>
      <c r="I55" s="53" t="s">
        <v>55</v>
      </c>
      <c r="J55" s="33">
        <v>1</v>
      </c>
      <c r="K55" s="54"/>
      <c r="L55" s="54"/>
      <c r="M55" s="37" t="s">
        <v>5</v>
      </c>
      <c r="N55" s="16">
        <f>SUM(N53:N54)</f>
        <v>71</v>
      </c>
      <c r="P55" s="28"/>
      <c r="Q55" s="11" t="s">
        <v>38</v>
      </c>
      <c r="R55" s="6">
        <v>1</v>
      </c>
    </row>
    <row r="56" spans="1:18" x14ac:dyDescent="0.25">
      <c r="A56" s="54"/>
      <c r="B56" s="52" t="s">
        <v>51</v>
      </c>
      <c r="C56" s="11" t="s">
        <v>2</v>
      </c>
      <c r="D56" s="33">
        <v>1</v>
      </c>
      <c r="F56" s="28"/>
      <c r="G56" s="81" t="s">
        <v>65</v>
      </c>
      <c r="H56" s="28">
        <v>33</v>
      </c>
      <c r="J56" s="28"/>
      <c r="K56" s="54"/>
      <c r="L56" s="54"/>
      <c r="N56" s="26"/>
      <c r="P56" s="28"/>
      <c r="R56" s="28"/>
    </row>
    <row r="57" spans="1:18" x14ac:dyDescent="0.25">
      <c r="A57" s="54"/>
      <c r="B57" s="130" t="s">
        <v>62</v>
      </c>
      <c r="C57" s="59" t="s">
        <v>4</v>
      </c>
      <c r="D57" s="33"/>
      <c r="F57" s="28"/>
      <c r="G57" s="141" t="s">
        <v>17</v>
      </c>
      <c r="H57" s="142"/>
      <c r="I57" s="155" t="s">
        <v>47</v>
      </c>
      <c r="J57" s="150"/>
      <c r="K57" s="54"/>
      <c r="L57" s="54"/>
      <c r="M57" s="11" t="s">
        <v>35</v>
      </c>
      <c r="N57" s="28"/>
      <c r="P57" s="28"/>
      <c r="R57" s="28"/>
    </row>
    <row r="58" spans="1:18" ht="13.5" customHeight="1" x14ac:dyDescent="0.25">
      <c r="A58" s="54"/>
      <c r="B58" s="131"/>
      <c r="C58" s="11" t="s">
        <v>1</v>
      </c>
      <c r="D58" s="33">
        <v>0</v>
      </c>
      <c r="F58" s="28"/>
      <c r="G58" s="78" t="s">
        <v>39</v>
      </c>
      <c r="H58" s="6">
        <v>5</v>
      </c>
      <c r="J58" s="16">
        <v>1.81</v>
      </c>
      <c r="K58" s="54"/>
      <c r="L58" s="54"/>
      <c r="N58" s="51">
        <f>N51-N55</f>
        <v>1108.94</v>
      </c>
      <c r="P58" s="28"/>
      <c r="R58" s="28"/>
    </row>
    <row r="59" spans="1:18" x14ac:dyDescent="0.25">
      <c r="A59" s="54"/>
      <c r="B59" s="56" t="s">
        <v>70</v>
      </c>
      <c r="C59" s="11" t="s">
        <v>2</v>
      </c>
      <c r="D59" s="33">
        <v>2</v>
      </c>
      <c r="F59" s="28"/>
      <c r="G59" s="82" t="s">
        <v>40</v>
      </c>
      <c r="H59" s="6">
        <v>55.09</v>
      </c>
      <c r="J59" s="28"/>
      <c r="K59" s="54"/>
      <c r="L59" s="54"/>
      <c r="N59" s="28"/>
      <c r="P59" s="28"/>
      <c r="R59" s="28"/>
    </row>
    <row r="60" spans="1:18" x14ac:dyDescent="0.25">
      <c r="A60" s="54"/>
      <c r="B60" s="56" t="s">
        <v>26</v>
      </c>
      <c r="C60" s="169" t="s">
        <v>71</v>
      </c>
      <c r="D60" s="170"/>
      <c r="F60" s="28"/>
      <c r="G60" s="79" t="s">
        <v>41</v>
      </c>
      <c r="H60" s="28"/>
      <c r="J60" s="28"/>
      <c r="K60" s="54"/>
      <c r="L60" s="54"/>
      <c r="N60" s="28"/>
      <c r="P60" s="28"/>
      <c r="R60" s="28"/>
    </row>
    <row r="61" spans="1:18" x14ac:dyDescent="0.25">
      <c r="A61" s="54"/>
      <c r="B61" s="54"/>
      <c r="C61" s="70" t="s">
        <v>1</v>
      </c>
      <c r="D61" s="6">
        <v>1</v>
      </c>
      <c r="F61" s="28"/>
      <c r="G61" s="83" t="s">
        <v>46</v>
      </c>
      <c r="H61" s="6">
        <v>9</v>
      </c>
      <c r="J61" s="28"/>
      <c r="K61" s="54"/>
      <c r="L61" s="54"/>
      <c r="N61" s="28"/>
      <c r="P61" s="28"/>
      <c r="R61" s="28"/>
    </row>
    <row r="62" spans="1:18" x14ac:dyDescent="0.25">
      <c r="A62" s="54"/>
      <c r="B62" s="54"/>
      <c r="C62" s="70" t="s">
        <v>2</v>
      </c>
      <c r="D62" s="6">
        <v>4</v>
      </c>
      <c r="F62" s="28"/>
      <c r="G62" s="32" t="s">
        <v>44</v>
      </c>
      <c r="H62" s="6">
        <v>272</v>
      </c>
      <c r="J62" s="28"/>
      <c r="K62" s="54"/>
      <c r="L62" s="54"/>
      <c r="N62" s="28"/>
      <c r="P62" s="28"/>
      <c r="R62" s="28"/>
    </row>
    <row r="63" spans="1:18" x14ac:dyDescent="0.25">
      <c r="A63" s="54"/>
      <c r="B63" s="54"/>
      <c r="C63" s="77" t="s">
        <v>56</v>
      </c>
      <c r="D63" s="16">
        <f>D51+D52+D53+D55+D56+D58+D59+D61+D62</f>
        <v>27.5</v>
      </c>
      <c r="F63" s="28"/>
      <c r="H63" s="28"/>
      <c r="J63" s="28"/>
      <c r="K63" s="54"/>
      <c r="L63" s="54"/>
      <c r="N63" s="28"/>
      <c r="P63" s="28"/>
      <c r="R63" s="28"/>
    </row>
    <row r="64" spans="1:18" x14ac:dyDescent="0.25">
      <c r="A64" s="64">
        <v>5</v>
      </c>
      <c r="B64" s="156" t="s">
        <v>74</v>
      </c>
      <c r="C64" s="3" t="s">
        <v>0</v>
      </c>
      <c r="D64" s="26"/>
      <c r="E64" s="65"/>
      <c r="F64" s="26"/>
      <c r="G64" s="9" t="s">
        <v>14</v>
      </c>
      <c r="H64" s="84">
        <f>H65+H66</f>
        <v>9</v>
      </c>
      <c r="I64" s="154" t="s">
        <v>28</v>
      </c>
      <c r="J64" s="140"/>
      <c r="K64" s="64"/>
      <c r="L64" s="64"/>
      <c r="M64" s="65"/>
      <c r="N64" s="26"/>
      <c r="O64" s="65"/>
      <c r="P64" s="26"/>
      <c r="Q64" s="65"/>
      <c r="R64" s="26"/>
    </row>
    <row r="65" spans="1:18" x14ac:dyDescent="0.25">
      <c r="A65" s="54"/>
      <c r="B65" s="157"/>
      <c r="C65" s="5" t="s">
        <v>1</v>
      </c>
      <c r="D65" s="28">
        <v>4</v>
      </c>
      <c r="E65" s="41" t="s">
        <v>10</v>
      </c>
      <c r="F65" s="6">
        <v>1</v>
      </c>
      <c r="G65" s="81" t="s">
        <v>16</v>
      </c>
      <c r="H65" s="28">
        <v>8</v>
      </c>
      <c r="J65" s="16">
        <v>21</v>
      </c>
      <c r="K65" s="20">
        <v>435.92</v>
      </c>
      <c r="L65" s="20">
        <v>59.2</v>
      </c>
      <c r="N65" s="16">
        <f>K65-P65</f>
        <v>400.92</v>
      </c>
      <c r="O65" s="53" t="s">
        <v>76</v>
      </c>
      <c r="P65" s="28">
        <v>35</v>
      </c>
      <c r="R65" s="28"/>
    </row>
    <row r="66" spans="1:18" x14ac:dyDescent="0.25">
      <c r="A66" s="54"/>
      <c r="B66" s="157"/>
      <c r="C66" s="5" t="s">
        <v>2</v>
      </c>
      <c r="D66" s="28">
        <v>7</v>
      </c>
      <c r="F66" s="6"/>
      <c r="G66" s="81" t="s">
        <v>65</v>
      </c>
      <c r="H66" s="28">
        <v>1</v>
      </c>
      <c r="I66" s="5" t="s">
        <v>29</v>
      </c>
      <c r="J66" s="28"/>
      <c r="K66" s="54"/>
      <c r="L66" s="54"/>
      <c r="M66" s="11" t="s">
        <v>29</v>
      </c>
      <c r="N66" s="28"/>
      <c r="P66" s="28"/>
      <c r="R66" s="28"/>
    </row>
    <row r="67" spans="1:18" x14ac:dyDescent="0.25">
      <c r="A67" s="54"/>
      <c r="B67" s="56" t="s">
        <v>25</v>
      </c>
      <c r="C67" s="45"/>
      <c r="D67" s="28"/>
      <c r="F67" s="28"/>
      <c r="G67" s="70"/>
      <c r="H67" s="28"/>
      <c r="I67" s="72" t="s">
        <v>66</v>
      </c>
      <c r="J67" s="39">
        <v>1</v>
      </c>
      <c r="K67" s="54"/>
      <c r="L67" s="54"/>
      <c r="M67" s="11" t="s">
        <v>32</v>
      </c>
      <c r="N67" s="28">
        <v>15</v>
      </c>
      <c r="P67" s="28"/>
      <c r="R67" s="28"/>
    </row>
    <row r="68" spans="1:18" x14ac:dyDescent="0.25">
      <c r="A68" s="54"/>
      <c r="B68" s="56" t="s">
        <v>50</v>
      </c>
      <c r="C68" s="104" t="s">
        <v>56</v>
      </c>
      <c r="D68" s="16">
        <f>SUM(D65:D67)</f>
        <v>11</v>
      </c>
      <c r="E68" s="27"/>
      <c r="F68" s="28"/>
      <c r="G68" s="27" t="s">
        <v>15</v>
      </c>
      <c r="H68" s="16">
        <f>H69+H70</f>
        <v>219</v>
      </c>
      <c r="I68" s="31" t="s">
        <v>31</v>
      </c>
      <c r="J68" s="39">
        <v>1</v>
      </c>
      <c r="K68" s="54"/>
      <c r="L68" s="54"/>
      <c r="M68" s="5" t="s">
        <v>33</v>
      </c>
      <c r="N68" s="28">
        <v>13</v>
      </c>
      <c r="P68" s="28"/>
      <c r="R68" s="28"/>
    </row>
    <row r="69" spans="1:18" ht="23.25" x14ac:dyDescent="0.25">
      <c r="A69" s="54"/>
      <c r="B69" s="103" t="s">
        <v>51</v>
      </c>
      <c r="C69" s="27"/>
      <c r="D69" s="28"/>
      <c r="E69" s="27"/>
      <c r="F69" s="28"/>
      <c r="G69" s="81" t="s">
        <v>16</v>
      </c>
      <c r="H69" s="6">
        <v>196</v>
      </c>
      <c r="I69" s="31"/>
      <c r="J69" s="28"/>
      <c r="K69" s="54"/>
      <c r="L69" s="54"/>
      <c r="M69" s="88" t="s">
        <v>5</v>
      </c>
      <c r="N69" s="61">
        <f>SUM(N67:N68)</f>
        <v>28</v>
      </c>
      <c r="P69" s="28"/>
      <c r="R69" s="28"/>
    </row>
    <row r="70" spans="1:18" ht="18" customHeight="1" x14ac:dyDescent="0.25">
      <c r="A70" s="54"/>
      <c r="B70" s="162" t="s">
        <v>62</v>
      </c>
      <c r="C70" s="183" t="s">
        <v>75</v>
      </c>
      <c r="D70" s="184"/>
      <c r="E70" s="45"/>
      <c r="F70" s="28"/>
      <c r="G70" s="81" t="s">
        <v>65</v>
      </c>
      <c r="H70" s="121">
        <v>23</v>
      </c>
      <c r="I70" s="149" t="s">
        <v>47</v>
      </c>
      <c r="J70" s="150"/>
      <c r="K70" s="54"/>
      <c r="L70" s="54"/>
      <c r="N70" s="26"/>
      <c r="P70" s="28"/>
      <c r="R70" s="28"/>
    </row>
    <row r="71" spans="1:18" ht="12" customHeight="1" x14ac:dyDescent="0.25">
      <c r="A71" s="54"/>
      <c r="B71" s="163"/>
      <c r="C71" s="149"/>
      <c r="D71" s="184"/>
      <c r="E71" s="45"/>
      <c r="F71" s="28"/>
      <c r="G71" s="141" t="s">
        <v>17</v>
      </c>
      <c r="H71" s="142"/>
      <c r="I71" s="27"/>
      <c r="J71" s="16">
        <v>1.87</v>
      </c>
      <c r="K71" s="54"/>
      <c r="L71" s="54"/>
      <c r="M71" s="5" t="s">
        <v>35</v>
      </c>
      <c r="N71" s="28"/>
      <c r="P71" s="28"/>
      <c r="R71" s="28"/>
    </row>
    <row r="72" spans="1:18" x14ac:dyDescent="0.25">
      <c r="A72" s="54"/>
      <c r="B72" s="130" t="s">
        <v>52</v>
      </c>
      <c r="C72" s="149"/>
      <c r="D72" s="184"/>
      <c r="E72" s="45"/>
      <c r="F72" s="28"/>
      <c r="G72" s="78" t="s">
        <v>39</v>
      </c>
      <c r="H72" s="6">
        <v>4</v>
      </c>
      <c r="I72" s="27"/>
      <c r="J72" s="28"/>
      <c r="K72" s="54"/>
      <c r="L72" s="54"/>
      <c r="N72" s="16">
        <f>N65-N69</f>
        <v>372.92</v>
      </c>
      <c r="P72" s="28"/>
      <c r="R72" s="28"/>
    </row>
    <row r="73" spans="1:18" x14ac:dyDescent="0.25">
      <c r="A73" s="54"/>
      <c r="B73" s="131"/>
      <c r="C73" s="87"/>
      <c r="D73" s="28"/>
      <c r="E73" s="45"/>
      <c r="F73" s="28"/>
      <c r="G73" s="82" t="s">
        <v>40</v>
      </c>
      <c r="H73" s="6">
        <v>51</v>
      </c>
      <c r="I73" s="27"/>
      <c r="J73" s="28"/>
      <c r="K73" s="54"/>
      <c r="L73" s="54"/>
      <c r="N73" s="28"/>
      <c r="P73" s="28"/>
      <c r="R73" s="28"/>
    </row>
    <row r="74" spans="1:18" x14ac:dyDescent="0.25">
      <c r="A74" s="54"/>
      <c r="B74" s="57"/>
      <c r="C74" s="27"/>
      <c r="D74" s="28"/>
      <c r="G74" s="79" t="s">
        <v>41</v>
      </c>
      <c r="H74" s="28"/>
      <c r="I74" s="27"/>
      <c r="J74" s="28"/>
      <c r="K74" s="54"/>
      <c r="L74" s="54"/>
      <c r="N74" s="28"/>
      <c r="P74" s="28"/>
      <c r="R74" s="28"/>
    </row>
    <row r="75" spans="1:18" x14ac:dyDescent="0.25">
      <c r="A75" s="54"/>
      <c r="B75" s="57"/>
      <c r="C75" s="27"/>
      <c r="D75" s="28"/>
      <c r="G75" s="83" t="s">
        <v>46</v>
      </c>
      <c r="H75" s="6">
        <v>3</v>
      </c>
      <c r="I75" s="27"/>
      <c r="J75" s="28"/>
      <c r="K75" s="54"/>
      <c r="L75" s="54"/>
      <c r="N75" s="28"/>
      <c r="P75" s="28"/>
      <c r="R75" s="28"/>
    </row>
    <row r="76" spans="1:18" x14ac:dyDescent="0.25">
      <c r="A76" s="69"/>
      <c r="B76" s="86"/>
      <c r="C76" s="29"/>
      <c r="D76" s="30"/>
      <c r="G76" s="40" t="s">
        <v>44</v>
      </c>
      <c r="H76" s="14">
        <v>79</v>
      </c>
      <c r="I76" s="29"/>
      <c r="J76" s="30"/>
      <c r="K76" s="69"/>
      <c r="L76" s="69"/>
      <c r="N76" s="30"/>
      <c r="P76" s="30"/>
      <c r="R76" s="30"/>
    </row>
    <row r="77" spans="1:18" x14ac:dyDescent="0.25">
      <c r="A77" s="64">
        <v>6</v>
      </c>
      <c r="B77" s="180" t="s">
        <v>77</v>
      </c>
      <c r="C77" s="58" t="s">
        <v>0</v>
      </c>
      <c r="D77" s="26"/>
      <c r="E77" s="65"/>
      <c r="F77" s="26"/>
      <c r="G77" s="9" t="s">
        <v>14</v>
      </c>
      <c r="H77" s="15">
        <f>H78+H79+H80</f>
        <v>16</v>
      </c>
      <c r="I77" s="154" t="s">
        <v>28</v>
      </c>
      <c r="J77" s="140"/>
      <c r="K77" s="64"/>
      <c r="L77" s="64"/>
      <c r="M77" s="65"/>
      <c r="N77" s="26"/>
      <c r="O77" s="65"/>
      <c r="P77" s="26"/>
      <c r="Q77" s="65"/>
      <c r="R77" s="26"/>
    </row>
    <row r="78" spans="1:18" x14ac:dyDescent="0.25">
      <c r="A78" s="54"/>
      <c r="B78" s="181"/>
      <c r="C78" s="11" t="s">
        <v>1</v>
      </c>
      <c r="D78" s="6">
        <v>4</v>
      </c>
      <c r="E78" s="32" t="s">
        <v>10</v>
      </c>
      <c r="F78" s="6">
        <v>1</v>
      </c>
      <c r="G78" s="81" t="s">
        <v>16</v>
      </c>
      <c r="H78" s="6">
        <v>4</v>
      </c>
      <c r="J78" s="16">
        <v>34</v>
      </c>
      <c r="K78" s="20">
        <v>785.97</v>
      </c>
      <c r="L78" s="20">
        <v>162.78</v>
      </c>
      <c r="N78" s="16">
        <f>K78-P78-R78-R85</f>
        <v>648.03</v>
      </c>
      <c r="O78" s="53" t="s">
        <v>76</v>
      </c>
      <c r="P78" s="28">
        <v>18.940000000000001</v>
      </c>
      <c r="Q78" s="11" t="s">
        <v>36</v>
      </c>
      <c r="R78" s="6">
        <v>49</v>
      </c>
    </row>
    <row r="79" spans="1:18" x14ac:dyDescent="0.25">
      <c r="A79" s="54"/>
      <c r="B79" s="181"/>
      <c r="C79" s="11" t="s">
        <v>2</v>
      </c>
      <c r="D79" s="6">
        <v>3</v>
      </c>
      <c r="E79" s="44" t="s">
        <v>86</v>
      </c>
      <c r="F79" s="6">
        <v>1</v>
      </c>
      <c r="G79" s="81" t="s">
        <v>87</v>
      </c>
      <c r="H79" s="6">
        <v>5</v>
      </c>
      <c r="I79" s="5" t="s">
        <v>29</v>
      </c>
      <c r="J79" s="28"/>
      <c r="K79" s="54"/>
      <c r="L79" s="54"/>
      <c r="M79" s="11" t="s">
        <v>29</v>
      </c>
      <c r="N79" s="28"/>
      <c r="P79" s="28"/>
      <c r="Q79" s="11" t="s">
        <v>37</v>
      </c>
      <c r="R79" s="6">
        <v>13</v>
      </c>
    </row>
    <row r="80" spans="1:18" x14ac:dyDescent="0.25">
      <c r="A80" s="54"/>
      <c r="B80" s="182"/>
      <c r="C80" s="59" t="s">
        <v>3</v>
      </c>
      <c r="D80" s="28"/>
      <c r="F80" s="28"/>
      <c r="G80" s="90" t="s">
        <v>88</v>
      </c>
      <c r="H80" s="6">
        <v>7</v>
      </c>
      <c r="I80" s="72" t="s">
        <v>54</v>
      </c>
      <c r="J80" s="39">
        <v>1</v>
      </c>
      <c r="K80" s="54"/>
      <c r="L80" s="54"/>
      <c r="M80" s="11" t="s">
        <v>32</v>
      </c>
      <c r="N80" s="6">
        <v>15</v>
      </c>
      <c r="P80" s="28"/>
      <c r="Q80" s="11"/>
      <c r="R80" s="28"/>
    </row>
    <row r="81" spans="1:18" x14ac:dyDescent="0.25">
      <c r="A81" s="54"/>
      <c r="B81" s="56" t="s">
        <v>25</v>
      </c>
      <c r="C81" s="11" t="s">
        <v>1</v>
      </c>
      <c r="D81" s="6">
        <v>0</v>
      </c>
      <c r="F81" s="28"/>
      <c r="G81" s="27"/>
      <c r="H81" s="28"/>
      <c r="I81" s="31" t="s">
        <v>66</v>
      </c>
      <c r="J81" s="39">
        <v>2</v>
      </c>
      <c r="K81" s="54"/>
      <c r="L81" s="54"/>
      <c r="M81" s="5" t="s">
        <v>33</v>
      </c>
      <c r="N81" s="6">
        <v>26</v>
      </c>
      <c r="P81" s="28"/>
      <c r="Q81" s="11" t="s">
        <v>38</v>
      </c>
      <c r="R81" s="6">
        <v>1</v>
      </c>
    </row>
    <row r="82" spans="1:18" x14ac:dyDescent="0.25">
      <c r="A82" s="54"/>
      <c r="B82" s="56" t="s">
        <v>78</v>
      </c>
      <c r="C82" s="11" t="s">
        <v>2</v>
      </c>
      <c r="D82" s="6">
        <v>3</v>
      </c>
      <c r="F82" s="28"/>
      <c r="G82" s="81" t="s">
        <v>15</v>
      </c>
      <c r="H82" s="16">
        <f>H83+H84+H85</f>
        <v>131</v>
      </c>
      <c r="J82" s="28"/>
      <c r="K82" s="54"/>
      <c r="L82" s="54"/>
      <c r="M82" s="76" t="s">
        <v>34</v>
      </c>
      <c r="N82" s="6">
        <v>36</v>
      </c>
      <c r="P82" s="28"/>
      <c r="Q82" s="11" t="s">
        <v>94</v>
      </c>
      <c r="R82" s="28"/>
    </row>
    <row r="83" spans="1:18" ht="23.25" x14ac:dyDescent="0.25">
      <c r="A83" s="54"/>
      <c r="B83" s="102" t="s">
        <v>51</v>
      </c>
      <c r="C83" s="59" t="s">
        <v>4</v>
      </c>
      <c r="D83" s="28"/>
      <c r="F83" s="28"/>
      <c r="G83" s="81" t="s">
        <v>16</v>
      </c>
      <c r="H83" s="6">
        <v>68</v>
      </c>
      <c r="J83" s="28"/>
      <c r="K83" s="54"/>
      <c r="L83" s="54"/>
      <c r="M83" s="71" t="s">
        <v>93</v>
      </c>
      <c r="N83" s="6">
        <v>26</v>
      </c>
      <c r="P83" s="28"/>
      <c r="R83" s="28"/>
    </row>
    <row r="84" spans="1:18" ht="21" customHeight="1" x14ac:dyDescent="0.25">
      <c r="A84" s="54"/>
      <c r="B84" s="56" t="s">
        <v>79</v>
      </c>
      <c r="C84" s="11" t="s">
        <v>1</v>
      </c>
      <c r="D84" s="6">
        <v>0</v>
      </c>
      <c r="F84" s="28"/>
      <c r="G84" s="90" t="s">
        <v>87</v>
      </c>
      <c r="H84" s="6">
        <v>27</v>
      </c>
      <c r="I84" s="149" t="s">
        <v>47</v>
      </c>
      <c r="J84" s="150"/>
      <c r="K84" s="54"/>
      <c r="L84" s="54"/>
      <c r="M84" s="94" t="s">
        <v>5</v>
      </c>
      <c r="N84" s="38">
        <f>SUM(N80:N83)</f>
        <v>103</v>
      </c>
      <c r="P84" s="28"/>
      <c r="Q84" s="70" t="s">
        <v>95</v>
      </c>
      <c r="R84" s="28"/>
    </row>
    <row r="85" spans="1:18" x14ac:dyDescent="0.25">
      <c r="A85" s="54"/>
      <c r="B85" s="56" t="s">
        <v>83</v>
      </c>
      <c r="C85" s="11" t="s">
        <v>2</v>
      </c>
      <c r="D85" s="6">
        <v>4</v>
      </c>
      <c r="F85" s="28"/>
      <c r="G85" s="90" t="s">
        <v>88</v>
      </c>
      <c r="H85" s="6">
        <v>36</v>
      </c>
      <c r="J85" s="16">
        <v>2.69</v>
      </c>
      <c r="K85" s="54"/>
      <c r="L85" s="54"/>
      <c r="N85" s="28"/>
      <c r="P85" s="28"/>
      <c r="Q85" s="70" t="s">
        <v>36</v>
      </c>
      <c r="R85" s="6">
        <v>70</v>
      </c>
    </row>
    <row r="86" spans="1:18" x14ac:dyDescent="0.25">
      <c r="A86" s="54"/>
      <c r="B86" s="89" t="s">
        <v>84</v>
      </c>
      <c r="C86" s="175" t="s">
        <v>85</v>
      </c>
      <c r="D86" s="176"/>
      <c r="F86" s="28"/>
      <c r="G86" s="178" t="s">
        <v>89</v>
      </c>
      <c r="H86" s="179"/>
      <c r="J86" s="28"/>
      <c r="K86" s="54"/>
      <c r="L86" s="54"/>
      <c r="M86" s="5" t="s">
        <v>35</v>
      </c>
      <c r="N86" s="28"/>
      <c r="P86" s="28"/>
      <c r="Q86" s="95" t="s">
        <v>37</v>
      </c>
      <c r="R86" s="6">
        <v>8</v>
      </c>
    </row>
    <row r="87" spans="1:18" ht="18.75" customHeight="1" x14ac:dyDescent="0.25">
      <c r="A87" s="54"/>
      <c r="B87" s="56" t="s">
        <v>80</v>
      </c>
      <c r="C87" s="177"/>
      <c r="D87" s="176"/>
      <c r="F87" s="28"/>
      <c r="G87" s="91" t="s">
        <v>90</v>
      </c>
      <c r="H87" s="33">
        <v>32</v>
      </c>
      <c r="J87" s="28"/>
      <c r="K87" s="54"/>
      <c r="L87" s="54"/>
      <c r="N87" s="61">
        <f>N78-N84</f>
        <v>545.03</v>
      </c>
      <c r="P87" s="28"/>
      <c r="R87" s="28"/>
    </row>
    <row r="88" spans="1:18" x14ac:dyDescent="0.25">
      <c r="A88" s="54"/>
      <c r="B88" s="173" t="s">
        <v>81</v>
      </c>
      <c r="C88" s="2" t="s">
        <v>2</v>
      </c>
      <c r="D88" s="6">
        <v>12</v>
      </c>
      <c r="F88" s="28"/>
      <c r="G88" s="141" t="s">
        <v>17</v>
      </c>
      <c r="H88" s="142"/>
      <c r="J88" s="28"/>
      <c r="K88" s="54"/>
      <c r="L88" s="54"/>
      <c r="N88" s="28"/>
      <c r="P88" s="28"/>
      <c r="Q88" s="2" t="s">
        <v>38</v>
      </c>
      <c r="R88" s="6">
        <v>1</v>
      </c>
    </row>
    <row r="89" spans="1:18" x14ac:dyDescent="0.25">
      <c r="A89" s="54"/>
      <c r="B89" s="174"/>
      <c r="C89" s="53"/>
      <c r="D89" s="28"/>
      <c r="F89" s="28"/>
      <c r="G89" s="78" t="s">
        <v>39</v>
      </c>
      <c r="H89" s="33">
        <v>5</v>
      </c>
      <c r="J89" s="28"/>
      <c r="K89" s="54"/>
      <c r="L89" s="54"/>
      <c r="N89" s="28"/>
      <c r="P89" s="28"/>
      <c r="Q89" s="2" t="s">
        <v>96</v>
      </c>
      <c r="R89" s="28"/>
    </row>
    <row r="90" spans="1:18" x14ac:dyDescent="0.25">
      <c r="A90" s="54"/>
      <c r="B90" s="56" t="s">
        <v>82</v>
      </c>
      <c r="C90" s="105" t="s">
        <v>56</v>
      </c>
      <c r="D90" s="16">
        <f>D78+D79+D81+D82+D84+D85+D88</f>
        <v>26</v>
      </c>
      <c r="F90" s="28"/>
      <c r="G90" s="82" t="s">
        <v>40</v>
      </c>
      <c r="H90" s="33">
        <v>40</v>
      </c>
      <c r="J90" s="28"/>
      <c r="K90" s="54"/>
      <c r="L90" s="28"/>
      <c r="N90" s="28"/>
      <c r="P90" s="28"/>
      <c r="R90" s="28"/>
    </row>
    <row r="91" spans="1:18" x14ac:dyDescent="0.25">
      <c r="A91" s="54"/>
      <c r="B91" s="57"/>
      <c r="D91" s="28"/>
      <c r="F91" s="28"/>
      <c r="G91" s="213" t="s">
        <v>91</v>
      </c>
      <c r="H91" s="214"/>
      <c r="I91" s="45"/>
      <c r="J91" s="28"/>
      <c r="K91" s="28"/>
      <c r="L91" s="28"/>
      <c r="N91" s="28"/>
      <c r="P91" s="28"/>
      <c r="R91" s="28"/>
    </row>
    <row r="92" spans="1:18" x14ac:dyDescent="0.25">
      <c r="A92" s="54"/>
      <c r="B92" s="28"/>
      <c r="C92" s="45"/>
      <c r="D92" s="28"/>
      <c r="F92" s="28"/>
      <c r="G92" s="72" t="s">
        <v>92</v>
      </c>
      <c r="H92" s="33">
        <v>55</v>
      </c>
      <c r="I92" s="45"/>
      <c r="J92" s="28"/>
      <c r="K92" s="28"/>
      <c r="L92" s="28"/>
      <c r="N92" s="28"/>
      <c r="P92" s="28"/>
      <c r="Q92" s="45"/>
      <c r="R92" s="28"/>
    </row>
    <row r="93" spans="1:18" x14ac:dyDescent="0.25">
      <c r="A93" s="54"/>
      <c r="B93" s="54"/>
      <c r="C93" s="45"/>
      <c r="D93" s="28"/>
      <c r="G93" s="79" t="s">
        <v>41</v>
      </c>
      <c r="H93" s="28"/>
      <c r="I93" s="45"/>
      <c r="J93" s="28"/>
      <c r="K93" s="28"/>
      <c r="L93" s="28"/>
      <c r="N93" s="28"/>
      <c r="P93" s="28"/>
      <c r="Q93" s="45"/>
      <c r="R93" s="28"/>
    </row>
    <row r="94" spans="1:18" x14ac:dyDescent="0.25">
      <c r="A94" s="54"/>
      <c r="B94" s="54"/>
      <c r="C94" s="45"/>
      <c r="D94" s="28"/>
      <c r="G94" s="83" t="s">
        <v>46</v>
      </c>
      <c r="H94" s="92">
        <v>1</v>
      </c>
      <c r="I94" s="45"/>
      <c r="J94" s="28"/>
      <c r="K94" s="28"/>
      <c r="L94" s="28"/>
      <c r="N94" s="28"/>
      <c r="P94" s="28"/>
      <c r="Q94" s="45"/>
      <c r="R94" s="28"/>
    </row>
    <row r="95" spans="1:18" x14ac:dyDescent="0.25">
      <c r="A95" s="69"/>
      <c r="B95" s="69"/>
      <c r="C95" s="48"/>
      <c r="D95" s="30"/>
      <c r="E95" s="48"/>
      <c r="F95" s="48"/>
      <c r="G95" s="40" t="s">
        <v>44</v>
      </c>
      <c r="H95" s="123">
        <v>16</v>
      </c>
      <c r="I95" s="48"/>
      <c r="J95" s="30"/>
      <c r="K95" s="30"/>
      <c r="L95" s="30"/>
      <c r="M95" s="48"/>
      <c r="N95" s="30"/>
      <c r="O95" s="48"/>
      <c r="P95" s="30"/>
      <c r="Q95" s="48"/>
      <c r="R95" s="30"/>
    </row>
    <row r="96" spans="1:18" x14ac:dyDescent="0.25">
      <c r="A96" s="64">
        <v>7</v>
      </c>
      <c r="B96" s="210" t="s">
        <v>97</v>
      </c>
      <c r="C96" s="58" t="s">
        <v>0</v>
      </c>
      <c r="D96" s="26"/>
      <c r="E96" s="34" t="s">
        <v>10</v>
      </c>
      <c r="F96" s="4">
        <v>1</v>
      </c>
      <c r="G96" s="9" t="s">
        <v>14</v>
      </c>
      <c r="H96" s="26"/>
      <c r="I96" s="154" t="s">
        <v>28</v>
      </c>
      <c r="J96" s="140"/>
      <c r="K96" s="26"/>
      <c r="L96" s="26"/>
      <c r="M96" s="65"/>
      <c r="N96" s="26"/>
      <c r="O96" s="65"/>
      <c r="P96" s="26"/>
      <c r="Q96" s="65"/>
      <c r="R96" s="26"/>
    </row>
    <row r="97" spans="1:18" x14ac:dyDescent="0.25">
      <c r="A97" s="54"/>
      <c r="B97" s="181"/>
      <c r="C97" s="11" t="s">
        <v>1</v>
      </c>
      <c r="D97" s="6">
        <v>4</v>
      </c>
      <c r="E97" s="44" t="s">
        <v>48</v>
      </c>
      <c r="F97" s="6">
        <v>3</v>
      </c>
      <c r="G97" t="s">
        <v>88</v>
      </c>
      <c r="H97" s="16">
        <v>30</v>
      </c>
      <c r="J97" s="16">
        <v>73</v>
      </c>
      <c r="K97" s="54"/>
      <c r="L97" s="28"/>
      <c r="N97" s="28"/>
      <c r="P97" s="28"/>
      <c r="R97" s="28"/>
    </row>
    <row r="98" spans="1:18" x14ac:dyDescent="0.25">
      <c r="A98" s="54"/>
      <c r="B98" s="181"/>
      <c r="C98" s="11" t="s">
        <v>2</v>
      </c>
      <c r="D98" s="62">
        <v>23.25</v>
      </c>
      <c r="E98" s="27"/>
      <c r="F98" s="28"/>
      <c r="G98" t="s">
        <v>15</v>
      </c>
      <c r="H98" s="28"/>
      <c r="I98" s="5" t="s">
        <v>29</v>
      </c>
      <c r="J98" s="28"/>
      <c r="K98" s="54"/>
      <c r="L98" s="54"/>
      <c r="N98" s="28"/>
      <c r="P98" s="28"/>
      <c r="R98" s="28"/>
    </row>
    <row r="99" spans="1:18" x14ac:dyDescent="0.25">
      <c r="A99" s="54"/>
      <c r="B99" s="181"/>
      <c r="C99" s="59" t="s">
        <v>3</v>
      </c>
      <c r="D99" s="28"/>
      <c r="E99" s="27"/>
      <c r="F99" s="28"/>
      <c r="G99" t="s">
        <v>88</v>
      </c>
      <c r="H99" s="6">
        <v>219</v>
      </c>
      <c r="I99" s="72" t="s">
        <v>66</v>
      </c>
      <c r="J99" s="39">
        <v>1</v>
      </c>
      <c r="K99" s="54"/>
      <c r="L99" s="54"/>
      <c r="N99" s="28"/>
      <c r="P99" s="28"/>
      <c r="R99" s="28"/>
    </row>
    <row r="100" spans="1:18" x14ac:dyDescent="0.25">
      <c r="A100" s="54"/>
      <c r="B100" s="129" t="s">
        <v>104</v>
      </c>
      <c r="C100" s="11" t="s">
        <v>1</v>
      </c>
      <c r="D100" s="6">
        <v>0</v>
      </c>
      <c r="E100" s="27"/>
      <c r="F100" s="28"/>
      <c r="G100" s="178" t="s">
        <v>89</v>
      </c>
      <c r="H100" s="179"/>
      <c r="I100" s="31" t="s">
        <v>55</v>
      </c>
      <c r="J100" s="39">
        <v>1</v>
      </c>
      <c r="K100" s="35">
        <v>1764.81</v>
      </c>
      <c r="L100" s="20">
        <v>401.74</v>
      </c>
      <c r="N100" s="117">
        <f>K100-P100-R100</f>
        <v>1394.81</v>
      </c>
      <c r="O100" s="53" t="s">
        <v>76</v>
      </c>
      <c r="P100" s="6">
        <v>40</v>
      </c>
      <c r="Q100" s="11" t="s">
        <v>36</v>
      </c>
      <c r="R100" s="6">
        <v>330</v>
      </c>
    </row>
    <row r="101" spans="1:18" x14ac:dyDescent="0.25">
      <c r="A101" s="54"/>
      <c r="B101" s="56" t="s">
        <v>99</v>
      </c>
      <c r="C101" s="11" t="s">
        <v>2</v>
      </c>
      <c r="D101" s="6">
        <v>4</v>
      </c>
      <c r="E101" s="27"/>
      <c r="F101" s="28"/>
      <c r="G101" s="53" t="s">
        <v>90</v>
      </c>
      <c r="H101" s="33">
        <v>34</v>
      </c>
      <c r="J101" s="28"/>
      <c r="K101" s="54"/>
      <c r="L101" s="54"/>
      <c r="M101" s="11" t="s">
        <v>29</v>
      </c>
      <c r="N101" s="28"/>
      <c r="P101" s="28"/>
      <c r="Q101" s="11" t="s">
        <v>37</v>
      </c>
      <c r="R101" s="6">
        <v>56</v>
      </c>
    </row>
    <row r="102" spans="1:18" ht="22.5" customHeight="1" x14ac:dyDescent="0.25">
      <c r="A102" s="54"/>
      <c r="B102" s="96" t="s">
        <v>100</v>
      </c>
      <c r="C102" s="59" t="s">
        <v>4</v>
      </c>
      <c r="D102" s="28"/>
      <c r="E102" s="27"/>
      <c r="F102" s="28"/>
      <c r="H102" s="28"/>
      <c r="I102" s="149" t="s">
        <v>47</v>
      </c>
      <c r="J102" s="150"/>
      <c r="K102" s="54"/>
      <c r="L102" s="54"/>
      <c r="M102" s="11" t="s">
        <v>32</v>
      </c>
      <c r="N102" s="28">
        <v>15</v>
      </c>
      <c r="P102" s="28"/>
      <c r="Q102" s="11"/>
      <c r="R102" s="28"/>
    </row>
    <row r="103" spans="1:18" ht="13.5" customHeight="1" x14ac:dyDescent="0.25">
      <c r="A103" s="54"/>
      <c r="B103" s="96" t="s">
        <v>101</v>
      </c>
      <c r="C103" s="11" t="s">
        <v>1</v>
      </c>
      <c r="D103" s="6">
        <v>1</v>
      </c>
      <c r="E103" s="27"/>
      <c r="F103" s="28"/>
      <c r="G103" s="141" t="s">
        <v>17</v>
      </c>
      <c r="H103" s="142"/>
      <c r="J103" s="16">
        <v>1</v>
      </c>
      <c r="K103" s="54"/>
      <c r="L103" s="54"/>
      <c r="M103" s="5" t="s">
        <v>33</v>
      </c>
      <c r="N103" s="6">
        <v>26</v>
      </c>
      <c r="P103" s="28"/>
      <c r="Q103" s="11" t="s">
        <v>38</v>
      </c>
      <c r="R103" s="6">
        <v>6</v>
      </c>
    </row>
    <row r="104" spans="1:18" x14ac:dyDescent="0.25">
      <c r="A104" s="54"/>
      <c r="B104" s="130" t="s">
        <v>102</v>
      </c>
      <c r="C104" s="11" t="s">
        <v>2</v>
      </c>
      <c r="D104" s="6">
        <v>5</v>
      </c>
      <c r="E104" s="27"/>
      <c r="F104" s="28"/>
      <c r="G104" s="78" t="s">
        <v>39</v>
      </c>
      <c r="H104" s="33">
        <v>13</v>
      </c>
      <c r="J104" s="28"/>
      <c r="K104" s="54"/>
      <c r="L104" s="54"/>
      <c r="M104" s="76" t="s">
        <v>34</v>
      </c>
      <c r="N104" s="6">
        <v>84</v>
      </c>
      <c r="P104" s="28"/>
      <c r="R104" s="28"/>
    </row>
    <row r="105" spans="1:18" x14ac:dyDescent="0.25">
      <c r="A105" s="54"/>
      <c r="B105" s="131"/>
      <c r="C105" s="77" t="s">
        <v>56</v>
      </c>
      <c r="D105" s="106">
        <f>D97+D98+D100+D101+D103+D104</f>
        <v>37.25</v>
      </c>
      <c r="E105" s="27"/>
      <c r="F105" s="28"/>
      <c r="G105" s="82" t="s">
        <v>40</v>
      </c>
      <c r="H105" s="80">
        <v>116</v>
      </c>
      <c r="J105" s="28"/>
      <c r="K105" s="54"/>
      <c r="L105" s="54"/>
      <c r="M105" s="71" t="s">
        <v>93</v>
      </c>
      <c r="N105" s="6">
        <v>26</v>
      </c>
      <c r="P105" s="28"/>
      <c r="R105" s="28"/>
    </row>
    <row r="106" spans="1:18" x14ac:dyDescent="0.25">
      <c r="A106" s="54"/>
      <c r="B106" s="130" t="s">
        <v>103</v>
      </c>
      <c r="D106" s="28"/>
      <c r="E106" s="27"/>
      <c r="F106" s="28"/>
      <c r="H106" s="28"/>
      <c r="J106" s="28"/>
      <c r="K106" s="54"/>
      <c r="L106" s="54"/>
      <c r="M106" s="94" t="s">
        <v>5</v>
      </c>
      <c r="N106" s="38">
        <f>SUM(N102:N105)</f>
        <v>151</v>
      </c>
      <c r="P106" s="28"/>
      <c r="R106" s="28"/>
    </row>
    <row r="107" spans="1:18" x14ac:dyDescent="0.25">
      <c r="A107" s="54"/>
      <c r="B107" s="131"/>
      <c r="D107" s="28"/>
      <c r="E107" s="27"/>
      <c r="F107" s="28"/>
      <c r="H107" s="28"/>
      <c r="J107" s="28"/>
      <c r="K107" s="54"/>
      <c r="L107" s="54"/>
      <c r="N107" s="28"/>
      <c r="P107" s="28"/>
      <c r="R107" s="28"/>
    </row>
    <row r="108" spans="1:18" x14ac:dyDescent="0.25">
      <c r="A108" s="54"/>
      <c r="B108" s="97" t="s">
        <v>26</v>
      </c>
      <c r="C108" s="27"/>
      <c r="D108" s="28"/>
      <c r="E108" s="45"/>
      <c r="F108" s="28"/>
      <c r="H108" s="28"/>
      <c r="J108" s="28"/>
      <c r="K108" s="54"/>
      <c r="L108" s="54"/>
      <c r="M108" s="5" t="s">
        <v>35</v>
      </c>
      <c r="N108" s="28"/>
      <c r="P108" s="28"/>
      <c r="R108" s="28"/>
    </row>
    <row r="109" spans="1:18" ht="12" customHeight="1" x14ac:dyDescent="0.25">
      <c r="A109" s="54"/>
      <c r="B109" s="211" t="s">
        <v>105</v>
      </c>
      <c r="C109" s="27"/>
      <c r="D109" s="28"/>
      <c r="E109" s="45"/>
      <c r="F109" s="28"/>
      <c r="H109" s="28"/>
      <c r="J109" s="28"/>
      <c r="K109" s="54"/>
      <c r="L109" s="54"/>
      <c r="N109" s="51">
        <f>N100-N106</f>
        <v>1243.81</v>
      </c>
      <c r="P109" s="28"/>
      <c r="R109" s="28"/>
    </row>
    <row r="110" spans="1:18" x14ac:dyDescent="0.25">
      <c r="A110" s="69"/>
      <c r="B110" s="212"/>
      <c r="C110" s="29"/>
      <c r="D110" s="30"/>
      <c r="E110" s="48"/>
      <c r="F110" s="48"/>
      <c r="G110" s="29"/>
      <c r="H110" s="30"/>
      <c r="I110" s="48"/>
      <c r="J110" s="30"/>
      <c r="K110" s="48"/>
      <c r="L110" s="69"/>
      <c r="M110" s="48"/>
      <c r="N110" s="30"/>
      <c r="O110" s="48"/>
      <c r="P110" s="30"/>
      <c r="Q110" s="48"/>
      <c r="R110" s="30"/>
    </row>
    <row r="111" spans="1:18" x14ac:dyDescent="0.25">
      <c r="A111" s="64">
        <v>8</v>
      </c>
      <c r="B111" s="151" t="s">
        <v>106</v>
      </c>
      <c r="C111" s="75" t="s">
        <v>1</v>
      </c>
      <c r="D111" s="4">
        <v>0.5</v>
      </c>
      <c r="E111" s="75" t="s">
        <v>10</v>
      </c>
      <c r="F111" s="4">
        <v>1</v>
      </c>
      <c r="G111" s="65"/>
      <c r="H111" s="26"/>
      <c r="I111" s="154" t="s">
        <v>28</v>
      </c>
      <c r="J111" s="140"/>
      <c r="K111" s="64"/>
      <c r="L111" s="64"/>
      <c r="M111" s="65"/>
      <c r="N111" s="26"/>
      <c r="O111" s="65"/>
      <c r="P111" s="26"/>
      <c r="Q111" s="65"/>
      <c r="R111" s="26"/>
    </row>
    <row r="112" spans="1:18" x14ac:dyDescent="0.25">
      <c r="A112" s="54"/>
      <c r="B112" s="181"/>
      <c r="C112" s="2" t="s">
        <v>2</v>
      </c>
      <c r="D112" s="6">
        <v>1</v>
      </c>
      <c r="E112" s="45"/>
      <c r="F112" s="28"/>
      <c r="H112" s="28"/>
      <c r="J112" s="16">
        <v>2</v>
      </c>
      <c r="K112" s="20">
        <v>86</v>
      </c>
      <c r="L112" s="54"/>
      <c r="N112" s="28"/>
      <c r="P112" s="28"/>
      <c r="R112" s="28"/>
    </row>
    <row r="113" spans="1:18" ht="21" customHeight="1" x14ac:dyDescent="0.25">
      <c r="A113" s="54"/>
      <c r="B113" s="181"/>
      <c r="C113" s="105" t="s">
        <v>56</v>
      </c>
      <c r="D113" s="16">
        <f>SUM(D111:D112)</f>
        <v>1.5</v>
      </c>
      <c r="E113" s="45"/>
      <c r="F113" s="28"/>
      <c r="H113" s="28"/>
      <c r="I113" s="149" t="s">
        <v>47</v>
      </c>
      <c r="J113" s="150"/>
      <c r="K113" s="54"/>
      <c r="L113" s="54"/>
      <c r="N113" s="28"/>
      <c r="P113" s="28"/>
      <c r="R113" s="28"/>
    </row>
    <row r="114" spans="1:18" x14ac:dyDescent="0.25">
      <c r="A114" s="54"/>
      <c r="B114" s="54"/>
      <c r="D114" s="28"/>
      <c r="E114" s="45"/>
      <c r="F114" s="28"/>
      <c r="H114" s="28"/>
      <c r="J114" s="16">
        <v>3.44</v>
      </c>
      <c r="K114" s="54"/>
      <c r="L114" s="54"/>
      <c r="N114" s="28"/>
      <c r="P114" s="28"/>
      <c r="R114" s="28"/>
    </row>
    <row r="115" spans="1:18" x14ac:dyDescent="0.25">
      <c r="A115" s="64">
        <v>9</v>
      </c>
      <c r="B115" s="151" t="s">
        <v>107</v>
      </c>
      <c r="C115" s="75" t="s">
        <v>108</v>
      </c>
      <c r="D115" s="4">
        <v>2.5</v>
      </c>
      <c r="E115" s="75" t="s">
        <v>10</v>
      </c>
      <c r="F115" s="4">
        <v>1</v>
      </c>
      <c r="G115" s="65"/>
      <c r="H115" s="26"/>
      <c r="I115" s="154" t="s">
        <v>28</v>
      </c>
      <c r="J115" s="140"/>
      <c r="K115" s="64"/>
      <c r="L115" s="64"/>
      <c r="M115" s="65"/>
      <c r="N115" s="26"/>
      <c r="O115" s="65"/>
      <c r="P115" s="26"/>
      <c r="Q115" s="65"/>
      <c r="R115" s="26"/>
    </row>
    <row r="116" spans="1:18" x14ac:dyDescent="0.25">
      <c r="A116" s="54"/>
      <c r="B116" s="181"/>
      <c r="C116" s="71" t="s">
        <v>109</v>
      </c>
      <c r="D116" s="6">
        <v>1.5</v>
      </c>
      <c r="E116" s="45"/>
      <c r="F116" s="28"/>
      <c r="G116" s="44" t="s">
        <v>91</v>
      </c>
      <c r="H116" s="28"/>
      <c r="I116" s="45"/>
      <c r="J116" s="16">
        <v>6</v>
      </c>
      <c r="K116" s="20">
        <v>165.95</v>
      </c>
      <c r="L116" s="20">
        <v>38.42</v>
      </c>
      <c r="M116" s="45"/>
      <c r="N116" s="28"/>
      <c r="O116" s="72" t="s">
        <v>110</v>
      </c>
      <c r="P116" s="39">
        <v>154.74</v>
      </c>
      <c r="Q116" s="45"/>
      <c r="R116" s="28"/>
    </row>
    <row r="117" spans="1:18" ht="20.25" customHeight="1" x14ac:dyDescent="0.25">
      <c r="A117" s="54"/>
      <c r="B117" s="181"/>
      <c r="D117" s="28"/>
      <c r="E117" s="45"/>
      <c r="F117" s="28"/>
      <c r="G117" t="s">
        <v>92</v>
      </c>
      <c r="H117" s="28">
        <v>20</v>
      </c>
      <c r="I117" s="149" t="s">
        <v>47</v>
      </c>
      <c r="J117" s="150"/>
      <c r="K117" s="54"/>
      <c r="L117" s="54"/>
      <c r="N117" s="28"/>
      <c r="P117" s="28"/>
      <c r="R117" s="28"/>
    </row>
    <row r="118" spans="1:18" ht="21.75" customHeight="1" x14ac:dyDescent="0.25">
      <c r="A118" s="54"/>
      <c r="B118" s="182"/>
      <c r="C118" s="1" t="s">
        <v>56</v>
      </c>
      <c r="D118" s="61">
        <f>D115+D116</f>
        <v>4</v>
      </c>
      <c r="E118" s="45"/>
      <c r="F118" s="28"/>
      <c r="H118" s="28"/>
      <c r="J118" s="16">
        <v>0.64</v>
      </c>
      <c r="K118" s="54"/>
      <c r="L118" s="54"/>
      <c r="N118" s="28"/>
      <c r="P118" s="28"/>
      <c r="R118" s="28"/>
    </row>
    <row r="119" spans="1:18" x14ac:dyDescent="0.25">
      <c r="A119" s="64">
        <v>10</v>
      </c>
      <c r="B119" s="151" t="s">
        <v>111</v>
      </c>
      <c r="C119" s="75" t="s">
        <v>108</v>
      </c>
      <c r="D119" s="4">
        <v>3</v>
      </c>
      <c r="E119" s="34" t="s">
        <v>10</v>
      </c>
      <c r="F119" s="4">
        <v>1</v>
      </c>
      <c r="G119" s="65"/>
      <c r="H119" s="26"/>
      <c r="I119" s="185" t="s">
        <v>112</v>
      </c>
      <c r="J119" s="186"/>
      <c r="K119" s="64"/>
      <c r="L119" s="64"/>
      <c r="M119" s="65"/>
      <c r="N119" s="26"/>
      <c r="O119" s="65"/>
      <c r="P119" s="26"/>
      <c r="Q119" s="65"/>
      <c r="R119" s="26"/>
    </row>
    <row r="120" spans="1:18" x14ac:dyDescent="0.25">
      <c r="A120" s="54"/>
      <c r="B120" s="181"/>
      <c r="C120" s="71" t="s">
        <v>2</v>
      </c>
      <c r="D120" s="6">
        <v>2.5</v>
      </c>
      <c r="E120" s="44" t="s">
        <v>48</v>
      </c>
      <c r="F120" s="6">
        <v>1</v>
      </c>
      <c r="H120" s="28"/>
      <c r="I120" s="187"/>
      <c r="J120" s="188"/>
      <c r="K120" s="20">
        <v>295</v>
      </c>
      <c r="L120" s="54"/>
      <c r="N120" s="28"/>
      <c r="P120" s="28"/>
      <c r="R120" s="28"/>
    </row>
    <row r="121" spans="1:18" x14ac:dyDescent="0.25">
      <c r="A121" s="54"/>
      <c r="B121" s="181"/>
      <c r="D121" s="28"/>
      <c r="E121" s="45"/>
      <c r="F121" s="28"/>
      <c r="H121" s="28"/>
      <c r="I121" s="144" t="s">
        <v>28</v>
      </c>
      <c r="J121" s="189"/>
      <c r="K121" s="54"/>
      <c r="L121" s="54"/>
      <c r="N121" s="28"/>
      <c r="P121" s="28"/>
      <c r="R121" s="28"/>
    </row>
    <row r="122" spans="1:18" x14ac:dyDescent="0.25">
      <c r="A122" s="54"/>
      <c r="B122" s="54"/>
      <c r="C122" s="105" t="s">
        <v>56</v>
      </c>
      <c r="D122" s="16">
        <f>D119+D120</f>
        <v>5.5</v>
      </c>
      <c r="E122" s="45"/>
      <c r="F122" s="28"/>
      <c r="H122" s="28"/>
      <c r="J122" s="16">
        <v>16</v>
      </c>
      <c r="K122" s="54"/>
      <c r="L122" s="54"/>
      <c r="N122" s="28"/>
      <c r="P122" s="28"/>
      <c r="R122" s="28"/>
    </row>
    <row r="123" spans="1:18" ht="21" customHeight="1" x14ac:dyDescent="0.25">
      <c r="A123" s="54"/>
      <c r="B123" s="54"/>
      <c r="D123" s="28"/>
      <c r="E123" s="153"/>
      <c r="F123" s="28"/>
      <c r="H123" s="28"/>
      <c r="I123" s="149" t="s">
        <v>47</v>
      </c>
      <c r="J123" s="150"/>
      <c r="K123" s="54"/>
      <c r="L123" s="54"/>
      <c r="N123" s="28"/>
      <c r="P123" s="28"/>
      <c r="R123" s="28"/>
    </row>
    <row r="124" spans="1:18" x14ac:dyDescent="0.25">
      <c r="A124" s="54"/>
      <c r="B124" s="54"/>
      <c r="D124" s="28"/>
      <c r="E124" s="153"/>
      <c r="F124" s="28"/>
      <c r="H124" s="28"/>
      <c r="J124" s="16">
        <v>0</v>
      </c>
      <c r="K124" s="54"/>
      <c r="L124" s="54"/>
      <c r="N124" s="28"/>
      <c r="P124" s="28"/>
      <c r="R124" s="28"/>
    </row>
    <row r="125" spans="1:18" x14ac:dyDescent="0.25">
      <c r="A125" s="54"/>
      <c r="B125" s="54"/>
      <c r="D125" s="28"/>
      <c r="E125" s="45"/>
      <c r="F125" s="28"/>
      <c r="H125" s="28"/>
      <c r="I125" s="190" t="s">
        <v>113</v>
      </c>
      <c r="J125" s="191"/>
      <c r="K125" s="64"/>
      <c r="L125" s="64"/>
      <c r="N125" s="28"/>
      <c r="P125" s="28"/>
      <c r="R125" s="28"/>
    </row>
    <row r="126" spans="1:18" x14ac:dyDescent="0.25">
      <c r="A126" s="54"/>
      <c r="B126" s="54"/>
      <c r="D126" s="28"/>
      <c r="E126" s="45"/>
      <c r="F126" s="28"/>
      <c r="H126" s="28"/>
      <c r="I126" s="192"/>
      <c r="J126" s="193"/>
      <c r="K126" s="20">
        <v>105</v>
      </c>
      <c r="L126" s="54"/>
      <c r="N126" s="28"/>
      <c r="P126" s="28"/>
      <c r="R126" s="28"/>
    </row>
    <row r="127" spans="1:18" x14ac:dyDescent="0.25">
      <c r="A127" s="54"/>
      <c r="B127" s="54"/>
      <c r="D127" s="28"/>
      <c r="E127" s="45"/>
      <c r="F127" s="28"/>
      <c r="H127" s="28"/>
      <c r="I127" s="144" t="s">
        <v>28</v>
      </c>
      <c r="J127" s="189"/>
      <c r="K127" s="54"/>
      <c r="L127" s="54"/>
      <c r="N127" s="28"/>
      <c r="P127" s="28"/>
      <c r="R127" s="28"/>
    </row>
    <row r="128" spans="1:18" x14ac:dyDescent="0.25">
      <c r="A128" s="54"/>
      <c r="B128" s="54"/>
      <c r="D128" s="28"/>
      <c r="E128" s="45"/>
      <c r="F128" s="28"/>
      <c r="H128" s="28"/>
      <c r="J128" s="16">
        <v>4</v>
      </c>
      <c r="K128" s="54"/>
      <c r="L128" s="54"/>
      <c r="N128" s="28"/>
      <c r="P128" s="28"/>
      <c r="R128" s="28"/>
    </row>
    <row r="129" spans="1:18" x14ac:dyDescent="0.25">
      <c r="A129" s="54"/>
      <c r="B129" s="54"/>
      <c r="D129" s="28"/>
      <c r="E129" s="45"/>
      <c r="F129" s="28"/>
      <c r="H129" s="28"/>
      <c r="I129" s="5" t="s">
        <v>29</v>
      </c>
      <c r="J129" s="28"/>
      <c r="K129" s="54"/>
      <c r="L129" s="54"/>
      <c r="N129" s="28"/>
      <c r="P129" s="28"/>
      <c r="R129" s="28"/>
    </row>
    <row r="130" spans="1:18" x14ac:dyDescent="0.25">
      <c r="A130" s="54"/>
      <c r="B130" s="54"/>
      <c r="D130" s="28"/>
      <c r="E130" s="45"/>
      <c r="F130" s="28"/>
      <c r="H130" s="28"/>
      <c r="I130" s="72" t="s">
        <v>73</v>
      </c>
      <c r="J130" s="39">
        <v>0</v>
      </c>
      <c r="K130" s="54"/>
      <c r="L130" s="54"/>
      <c r="N130" s="28"/>
      <c r="P130" s="28"/>
      <c r="R130" s="28"/>
    </row>
    <row r="131" spans="1:18" ht="20.25" customHeight="1" x14ac:dyDescent="0.25">
      <c r="A131" s="54"/>
      <c r="B131" s="54"/>
      <c r="D131" s="28"/>
      <c r="E131" s="45"/>
      <c r="F131" s="28"/>
      <c r="H131" s="28"/>
      <c r="I131" s="149" t="s">
        <v>47</v>
      </c>
      <c r="J131" s="150"/>
      <c r="K131" s="54"/>
      <c r="L131" s="54"/>
      <c r="N131" s="28"/>
      <c r="P131" s="28"/>
      <c r="R131" s="28"/>
    </row>
    <row r="132" spans="1:18" ht="12" customHeight="1" x14ac:dyDescent="0.25">
      <c r="A132" s="69"/>
      <c r="B132" s="69"/>
      <c r="C132" s="48"/>
      <c r="D132" s="30"/>
      <c r="E132" s="48"/>
      <c r="F132" s="30"/>
      <c r="G132" s="48"/>
      <c r="H132" s="30"/>
      <c r="I132" s="48"/>
      <c r="J132" s="124">
        <v>0</v>
      </c>
      <c r="K132" s="69"/>
      <c r="L132" s="69"/>
      <c r="M132" s="48"/>
      <c r="N132" s="30"/>
      <c r="O132" s="48"/>
      <c r="P132" s="30"/>
      <c r="Q132" s="48"/>
      <c r="R132" s="30"/>
    </row>
    <row r="133" spans="1:18" x14ac:dyDescent="0.25">
      <c r="A133" s="25"/>
      <c r="B133" s="26"/>
      <c r="C133" s="194" t="s">
        <v>123</v>
      </c>
      <c r="D133" s="195"/>
      <c r="E133" s="75" t="s">
        <v>10</v>
      </c>
      <c r="F133" s="4">
        <f>F7+F21+F36+F65+F78+F96+F111+F115+F119</f>
        <v>9</v>
      </c>
      <c r="G133" s="110" t="s">
        <v>14</v>
      </c>
      <c r="H133" s="15">
        <f>H7+H21+H36+H50+H64+H77+H97</f>
        <v>171</v>
      </c>
      <c r="I133" s="139" t="s">
        <v>28</v>
      </c>
      <c r="J133" s="140"/>
      <c r="K133" s="196" t="s">
        <v>122</v>
      </c>
      <c r="L133" s="64"/>
      <c r="M133" s="198" t="s">
        <v>123</v>
      </c>
      <c r="N133" s="199"/>
      <c r="O133" s="60" t="s">
        <v>125</v>
      </c>
      <c r="P133" s="111">
        <f>P37+P38+P52+P53+P65+P78+P100</f>
        <v>510.8</v>
      </c>
      <c r="Q133" s="65"/>
      <c r="R133" s="26"/>
    </row>
    <row r="134" spans="1:18" x14ac:dyDescent="0.25">
      <c r="A134" s="27"/>
      <c r="B134" s="203" t="s">
        <v>114</v>
      </c>
      <c r="C134" s="11" t="s">
        <v>10</v>
      </c>
      <c r="D134" s="16">
        <f>D51</f>
        <v>1</v>
      </c>
      <c r="E134" s="5" t="s">
        <v>48</v>
      </c>
      <c r="F134" s="6">
        <f>F8+F22+F37+F50+F79+F97+F120</f>
        <v>15</v>
      </c>
      <c r="G134" s="5" t="s">
        <v>16</v>
      </c>
      <c r="H134" s="6">
        <f>H7+H21+H37+H51+H65+H78</f>
        <v>123</v>
      </c>
      <c r="I134" s="45"/>
      <c r="J134" s="16">
        <f>J8+J22+J32+J35+J37+J51+J65+J78+J97+J112+J116+J122+J128</f>
        <v>376</v>
      </c>
      <c r="K134" s="197"/>
      <c r="L134" s="54"/>
      <c r="M134" s="45"/>
      <c r="N134" s="51">
        <f>N8+N22+N37+N51+N65+N78+N100</f>
        <v>6795.3900000000012</v>
      </c>
      <c r="O134" s="45"/>
      <c r="P134" s="28"/>
      <c r="Q134" s="11" t="s">
        <v>36</v>
      </c>
      <c r="R134" s="16">
        <f>R8+R22+R51+R78+R85+R100</f>
        <v>840</v>
      </c>
    </row>
    <row r="135" spans="1:18" x14ac:dyDescent="0.25">
      <c r="A135" s="27"/>
      <c r="B135" s="204"/>
      <c r="C135" s="11" t="s">
        <v>1</v>
      </c>
      <c r="D135" s="16">
        <f>D8+D22+D37+D52+D65+D78+D97+D111+D115+D119</f>
        <v>43</v>
      </c>
      <c r="E135" s="202" t="s">
        <v>12</v>
      </c>
      <c r="F135" s="6"/>
      <c r="G135" s="5" t="s">
        <v>65</v>
      </c>
      <c r="H135" s="6">
        <f>H38+H52+H66</f>
        <v>6</v>
      </c>
      <c r="I135" s="45"/>
      <c r="J135" s="28"/>
      <c r="K135" s="115">
        <f>K8+K22+K37+K51+K65+K78+K100</f>
        <v>8146.1900000000005</v>
      </c>
      <c r="L135" s="115">
        <f>L8+L22+L32+L37+L51+L65+L78+L100+L116</f>
        <v>1655.46</v>
      </c>
      <c r="M135" s="45"/>
      <c r="N135" s="28"/>
      <c r="O135" s="45"/>
      <c r="P135" s="28"/>
      <c r="Q135" s="11" t="s">
        <v>37</v>
      </c>
      <c r="R135" s="16">
        <f>R9+R23+R52+R79+R86+R101</f>
        <v>316</v>
      </c>
    </row>
    <row r="136" spans="1:18" ht="15" customHeight="1" x14ac:dyDescent="0.25">
      <c r="A136" s="27"/>
      <c r="B136" s="204"/>
      <c r="C136" s="11" t="s">
        <v>2</v>
      </c>
      <c r="D136" s="106">
        <f>D9+D23+D38+D53+D66+D79+D98+D112+D116+D120</f>
        <v>82.5</v>
      </c>
      <c r="E136" s="202"/>
      <c r="F136" s="6">
        <f>F9+F25</f>
        <v>2</v>
      </c>
      <c r="G136" s="71" t="s">
        <v>87</v>
      </c>
      <c r="H136" s="6">
        <f>H79</f>
        <v>5</v>
      </c>
      <c r="I136" s="45"/>
      <c r="J136" s="28"/>
      <c r="K136" s="54"/>
      <c r="L136" s="54"/>
      <c r="M136" s="11" t="s">
        <v>29</v>
      </c>
      <c r="N136" s="28"/>
      <c r="O136" s="45"/>
      <c r="P136" s="28"/>
      <c r="Q136" s="11"/>
      <c r="R136" s="61"/>
    </row>
    <row r="137" spans="1:18" x14ac:dyDescent="0.25">
      <c r="A137" s="27"/>
      <c r="B137" s="204"/>
      <c r="C137" s="59" t="s">
        <v>3</v>
      </c>
      <c r="D137" s="28"/>
      <c r="E137" s="202" t="s">
        <v>116</v>
      </c>
      <c r="F137" s="6"/>
      <c r="G137" s="71" t="s">
        <v>88</v>
      </c>
      <c r="H137" s="6">
        <f>H80+H97</f>
        <v>37</v>
      </c>
      <c r="I137" s="45"/>
      <c r="J137" s="28"/>
      <c r="K137" s="54"/>
      <c r="L137" s="54"/>
      <c r="M137" s="11" t="s">
        <v>32</v>
      </c>
      <c r="N137" s="6">
        <f>N10+N24+N39+N53+N67+N80+N102</f>
        <v>225</v>
      </c>
      <c r="O137" s="45"/>
      <c r="P137" s="28"/>
      <c r="Q137" s="11" t="s">
        <v>38</v>
      </c>
      <c r="R137" s="106">
        <f>R12+R26+R55+R81+R88+R103</f>
        <v>15.129999999999999</v>
      </c>
    </row>
    <row r="138" spans="1:18" ht="23.25" customHeight="1" x14ac:dyDescent="0.25">
      <c r="A138" s="27"/>
      <c r="B138" s="204"/>
      <c r="C138" s="11" t="s">
        <v>1</v>
      </c>
      <c r="D138" s="16">
        <f>D11+D25+D55+D81+D100</f>
        <v>0</v>
      </c>
      <c r="E138" s="202"/>
      <c r="F138" s="6">
        <f>F23+F53</f>
        <v>2</v>
      </c>
      <c r="H138" s="28"/>
      <c r="I138" s="149" t="s">
        <v>47</v>
      </c>
      <c r="J138" s="150"/>
      <c r="K138" s="54"/>
      <c r="L138" s="54"/>
      <c r="M138" s="5" t="s">
        <v>33</v>
      </c>
      <c r="N138" s="6">
        <f>N11+N25+N40+N54+N68+N81+N103</f>
        <v>169</v>
      </c>
      <c r="P138" s="28"/>
      <c r="R138" s="28"/>
    </row>
    <row r="139" spans="1:18" x14ac:dyDescent="0.25">
      <c r="A139" s="27"/>
      <c r="B139" s="204"/>
      <c r="C139" s="11" t="s">
        <v>2</v>
      </c>
      <c r="D139" s="6">
        <f>D12+D26+D56+D82+D101</f>
        <v>13.5</v>
      </c>
      <c r="E139" s="202" t="s">
        <v>117</v>
      </c>
      <c r="F139" s="6"/>
      <c r="G139" s="105" t="s">
        <v>118</v>
      </c>
      <c r="H139" s="119">
        <f>H140+H141+H142+H143</f>
        <v>3737</v>
      </c>
      <c r="J139" s="106">
        <f>J15+J29+J34+J44+J58+J71+J85+J103+J114+J118+J124+J132</f>
        <v>29.450000000000003</v>
      </c>
      <c r="K139" s="54"/>
      <c r="L139" s="54"/>
      <c r="M139" s="76" t="s">
        <v>34</v>
      </c>
      <c r="N139" s="6">
        <f>N12+N82+N104</f>
        <v>133</v>
      </c>
      <c r="P139" s="28"/>
      <c r="R139" s="28"/>
    </row>
    <row r="140" spans="1:18" x14ac:dyDescent="0.25">
      <c r="A140" s="27"/>
      <c r="B140" s="204"/>
      <c r="C140" s="59" t="s">
        <v>4</v>
      </c>
      <c r="D140" s="28"/>
      <c r="E140" s="171"/>
      <c r="F140" s="6">
        <f>F51</f>
        <v>1</v>
      </c>
      <c r="G140" s="2" t="s">
        <v>16</v>
      </c>
      <c r="H140" s="109">
        <f>H9+H23+H41+H55+H69+H83</f>
        <v>3310</v>
      </c>
      <c r="J140" s="28"/>
      <c r="K140" s="54"/>
      <c r="L140" s="54"/>
      <c r="M140" s="71" t="s">
        <v>93</v>
      </c>
      <c r="N140" s="6">
        <f>N83+N105</f>
        <v>52</v>
      </c>
      <c r="P140" s="28"/>
      <c r="R140" s="28"/>
    </row>
    <row r="141" spans="1:18" x14ac:dyDescent="0.25">
      <c r="A141" s="27"/>
      <c r="B141" s="204"/>
      <c r="C141" s="11" t="s">
        <v>1</v>
      </c>
      <c r="D141" s="6">
        <f>D14+D28+D58+D84+D103</f>
        <v>3</v>
      </c>
      <c r="E141" s="105" t="s">
        <v>56</v>
      </c>
      <c r="F141" s="16">
        <f>F133+F134+F136+F138+F140</f>
        <v>29</v>
      </c>
      <c r="G141" s="2" t="s">
        <v>65</v>
      </c>
      <c r="H141" s="6">
        <f>H42+H56+H70</f>
        <v>145</v>
      </c>
      <c r="I141" s="105" t="s">
        <v>121</v>
      </c>
      <c r="J141" s="106">
        <f>J134+J139</f>
        <v>405.45</v>
      </c>
      <c r="K141" s="54"/>
      <c r="L141" s="54"/>
      <c r="M141" s="94" t="s">
        <v>5</v>
      </c>
      <c r="N141" s="38">
        <f>SUM(N137:N140)</f>
        <v>579</v>
      </c>
      <c r="P141" s="28"/>
      <c r="R141" s="28"/>
    </row>
    <row r="142" spans="1:18" x14ac:dyDescent="0.25">
      <c r="A142" s="27"/>
      <c r="B142" s="204"/>
      <c r="C142" s="11" t="s">
        <v>2</v>
      </c>
      <c r="D142" s="6">
        <f>D15+D29+D59+D85+D104</f>
        <v>20</v>
      </c>
      <c r="F142" s="28"/>
      <c r="G142" s="2" t="s">
        <v>87</v>
      </c>
      <c r="H142" s="6">
        <f>H84</f>
        <v>27</v>
      </c>
      <c r="J142" s="28"/>
      <c r="K142" s="54"/>
      <c r="L142" s="54"/>
      <c r="N142" s="28"/>
      <c r="P142" s="28"/>
      <c r="R142" s="28"/>
    </row>
    <row r="143" spans="1:18" x14ac:dyDescent="0.25">
      <c r="A143" s="27"/>
      <c r="B143" s="204"/>
      <c r="C143" s="77" t="s">
        <v>71</v>
      </c>
      <c r="D143" s="28"/>
      <c r="F143" s="28"/>
      <c r="G143" s="2" t="s">
        <v>88</v>
      </c>
      <c r="H143" s="6">
        <f>H85+H99</f>
        <v>255</v>
      </c>
      <c r="J143" s="28"/>
      <c r="K143" s="54"/>
      <c r="L143" s="54"/>
      <c r="N143" s="28"/>
      <c r="P143" s="28"/>
      <c r="R143" s="28"/>
    </row>
    <row r="144" spans="1:18" x14ac:dyDescent="0.25">
      <c r="A144" s="27"/>
      <c r="B144" s="204"/>
      <c r="C144" s="70" t="s">
        <v>1</v>
      </c>
      <c r="D144" s="6">
        <f>D61</f>
        <v>1</v>
      </c>
      <c r="F144" s="28"/>
      <c r="H144" s="28"/>
      <c r="J144" s="28"/>
      <c r="K144" s="54"/>
      <c r="L144" s="54"/>
      <c r="M144" s="5" t="s">
        <v>35</v>
      </c>
      <c r="N144" s="28"/>
      <c r="P144" s="28"/>
      <c r="R144" s="28"/>
    </row>
    <row r="145" spans="1:18" ht="24" customHeight="1" x14ac:dyDescent="0.25">
      <c r="A145" s="27"/>
      <c r="B145" s="204"/>
      <c r="C145" s="70" t="s">
        <v>2</v>
      </c>
      <c r="D145" s="6">
        <f>D62</f>
        <v>4</v>
      </c>
      <c r="F145" s="28"/>
      <c r="G145" s="206" t="s">
        <v>17</v>
      </c>
      <c r="H145" s="207"/>
      <c r="J145" s="28"/>
      <c r="K145" s="54"/>
      <c r="L145" s="54"/>
      <c r="N145" s="51">
        <f>N16+N29+N44+N58+N72+N87+N109</f>
        <v>6216.3899999999994</v>
      </c>
      <c r="P145" s="28"/>
      <c r="R145" s="28"/>
    </row>
    <row r="146" spans="1:18" x14ac:dyDescent="0.25">
      <c r="A146" s="27"/>
      <c r="B146" s="204"/>
      <c r="C146" s="200" t="s">
        <v>115</v>
      </c>
      <c r="D146" s="176"/>
      <c r="F146" s="28"/>
      <c r="G146" s="82" t="s">
        <v>39</v>
      </c>
      <c r="H146" s="6">
        <f>H11+H25+H44+H58+H72+H89+H104</f>
        <v>37</v>
      </c>
      <c r="J146" s="28"/>
      <c r="K146" s="54"/>
      <c r="L146" s="54"/>
      <c r="N146" s="28"/>
      <c r="P146" s="28"/>
      <c r="R146" s="28"/>
    </row>
    <row r="147" spans="1:18" x14ac:dyDescent="0.25">
      <c r="A147" s="27"/>
      <c r="B147" s="204"/>
      <c r="C147" s="201"/>
      <c r="D147" s="176"/>
      <c r="F147" s="28"/>
      <c r="G147" s="82" t="s">
        <v>40</v>
      </c>
      <c r="H147" s="120">
        <f>H12+H26+H45+H59+H73+H90+H105</f>
        <v>380.03</v>
      </c>
      <c r="J147" s="28"/>
      <c r="K147" s="54"/>
      <c r="L147" s="54"/>
      <c r="N147" s="28"/>
      <c r="P147" s="28"/>
      <c r="R147" s="28"/>
    </row>
    <row r="148" spans="1:18" x14ac:dyDescent="0.25">
      <c r="A148" s="27"/>
      <c r="B148" s="204"/>
      <c r="C148" s="71" t="s">
        <v>2</v>
      </c>
      <c r="D148" s="2">
        <f>D88</f>
        <v>12</v>
      </c>
      <c r="E148" s="27"/>
      <c r="F148" s="28"/>
      <c r="G148" s="27"/>
      <c r="H148" s="28"/>
      <c r="I148" s="27"/>
      <c r="J148" s="28"/>
      <c r="K148" s="54"/>
      <c r="L148" s="54"/>
      <c r="N148" s="28"/>
      <c r="P148" s="28"/>
      <c r="R148" s="28"/>
    </row>
    <row r="149" spans="1:18" x14ac:dyDescent="0.25">
      <c r="A149" s="27"/>
      <c r="B149" s="204"/>
      <c r="E149" s="27"/>
      <c r="F149" s="28"/>
      <c r="G149" s="208" t="s">
        <v>119</v>
      </c>
      <c r="H149" s="209"/>
      <c r="I149" s="27"/>
      <c r="J149" s="28"/>
      <c r="K149" s="60" t="s">
        <v>131</v>
      </c>
      <c r="L149" s="64"/>
      <c r="M149" s="65"/>
      <c r="N149" s="26"/>
      <c r="O149" s="110" t="s">
        <v>124</v>
      </c>
      <c r="P149" s="4">
        <f>P116</f>
        <v>154.74</v>
      </c>
      <c r="Q149" s="65"/>
      <c r="R149" s="26"/>
    </row>
    <row r="150" spans="1:18" ht="21.75" customHeight="1" x14ac:dyDescent="0.25">
      <c r="A150" s="27"/>
      <c r="B150" s="204"/>
      <c r="C150" s="93" t="s">
        <v>56</v>
      </c>
      <c r="D150" s="107">
        <f>D134+D135+D136+D138+D139+D141+D142+D144+D145+D148</f>
        <v>180</v>
      </c>
      <c r="E150" s="27"/>
      <c r="F150" s="28"/>
      <c r="G150" s="153"/>
      <c r="H150" s="205"/>
      <c r="I150" s="27"/>
      <c r="J150" s="28"/>
      <c r="K150" s="20">
        <f>K112+K116+K120+K126</f>
        <v>651.95000000000005</v>
      </c>
      <c r="L150" s="54"/>
      <c r="M150" s="45"/>
      <c r="N150" s="28"/>
      <c r="O150" s="45"/>
      <c r="P150" s="28"/>
      <c r="Q150" s="45"/>
      <c r="R150" s="28"/>
    </row>
    <row r="151" spans="1:18" x14ac:dyDescent="0.25">
      <c r="A151" s="27"/>
      <c r="B151" s="204"/>
      <c r="E151" s="27"/>
      <c r="F151" s="28"/>
      <c r="G151" s="32" t="s">
        <v>120</v>
      </c>
      <c r="H151" s="6">
        <f>H87+H101</f>
        <v>66</v>
      </c>
      <c r="I151" s="27"/>
      <c r="J151" s="28"/>
      <c r="K151" s="54"/>
      <c r="L151" s="54"/>
      <c r="N151" s="28"/>
      <c r="O151" s="105" t="s">
        <v>5</v>
      </c>
      <c r="P151" s="106">
        <f>P133+P149</f>
        <v>665.54</v>
      </c>
      <c r="R151" s="28"/>
    </row>
    <row r="152" spans="1:18" x14ac:dyDescent="0.25">
      <c r="A152" s="27"/>
      <c r="B152" s="204"/>
      <c r="C152" s="41" t="s">
        <v>126</v>
      </c>
      <c r="D152" s="2"/>
      <c r="E152" s="27"/>
      <c r="F152" s="28"/>
      <c r="G152" s="27"/>
      <c r="H152" s="28"/>
      <c r="I152" s="27"/>
      <c r="J152" s="28"/>
      <c r="K152" s="114" t="s">
        <v>132</v>
      </c>
      <c r="L152" s="54"/>
      <c r="N152" s="28"/>
      <c r="P152" s="28"/>
      <c r="R152" s="28"/>
    </row>
    <row r="153" spans="1:18" x14ac:dyDescent="0.25">
      <c r="A153" s="27"/>
      <c r="B153" s="204"/>
      <c r="D153" s="2">
        <v>2</v>
      </c>
      <c r="E153" s="27"/>
      <c r="F153" s="28"/>
      <c r="G153" s="32" t="s">
        <v>91</v>
      </c>
      <c r="H153" s="28"/>
      <c r="I153" s="27"/>
      <c r="J153" s="28"/>
      <c r="K153" s="20">
        <f>K32</f>
        <v>48</v>
      </c>
      <c r="L153" s="54"/>
      <c r="N153" s="28"/>
      <c r="P153" s="28"/>
      <c r="R153" s="28"/>
    </row>
    <row r="154" spans="1:18" x14ac:dyDescent="0.25">
      <c r="A154" s="27"/>
      <c r="B154" s="204"/>
      <c r="C154" s="153" t="s">
        <v>127</v>
      </c>
      <c r="D154" s="205"/>
      <c r="E154" s="27"/>
      <c r="F154" s="28"/>
      <c r="G154" s="32" t="s">
        <v>92</v>
      </c>
      <c r="H154" s="28"/>
      <c r="I154" s="27"/>
      <c r="J154" s="28"/>
      <c r="K154" s="54"/>
      <c r="L154" s="54"/>
      <c r="N154" s="28"/>
      <c r="P154" s="28"/>
      <c r="R154" s="28"/>
    </row>
    <row r="155" spans="1:18" ht="19.5" customHeight="1" x14ac:dyDescent="0.25">
      <c r="A155" s="27"/>
      <c r="B155" s="204"/>
      <c r="C155" s="153"/>
      <c r="D155" s="205"/>
      <c r="E155" s="27"/>
      <c r="F155" s="28"/>
      <c r="G155" s="27"/>
      <c r="H155" s="6">
        <f>H92+H117</f>
        <v>75</v>
      </c>
      <c r="I155" s="27"/>
      <c r="J155" s="28"/>
      <c r="K155" s="54"/>
      <c r="L155" s="54"/>
      <c r="N155" s="28"/>
      <c r="P155" s="28"/>
      <c r="R155" s="28"/>
    </row>
    <row r="156" spans="1:18" x14ac:dyDescent="0.25">
      <c r="A156" s="27"/>
      <c r="B156" s="204"/>
      <c r="D156" s="2">
        <v>1</v>
      </c>
      <c r="E156" s="27"/>
      <c r="F156" s="28"/>
      <c r="G156" s="79" t="s">
        <v>41</v>
      </c>
      <c r="H156" s="28"/>
      <c r="I156" s="27"/>
      <c r="J156" s="28"/>
      <c r="K156" s="114" t="s">
        <v>5</v>
      </c>
      <c r="L156" s="54"/>
      <c r="N156" s="28"/>
      <c r="P156" s="28"/>
      <c r="R156" s="28"/>
    </row>
    <row r="157" spans="1:18" x14ac:dyDescent="0.25">
      <c r="A157" s="27"/>
      <c r="B157" s="28"/>
      <c r="E157" s="27"/>
      <c r="F157" s="28"/>
      <c r="G157" s="43" t="s">
        <v>129</v>
      </c>
      <c r="H157" s="28"/>
      <c r="I157" s="27"/>
      <c r="J157" s="28"/>
      <c r="K157" s="115">
        <f>K135+K150+K153</f>
        <v>8846.1400000000012</v>
      </c>
      <c r="L157" s="54"/>
      <c r="N157" s="28"/>
      <c r="P157" s="45"/>
      <c r="Q157" s="27"/>
      <c r="R157" s="28"/>
    </row>
    <row r="158" spans="1:18" x14ac:dyDescent="0.25">
      <c r="A158" s="27"/>
      <c r="B158" s="28"/>
      <c r="E158" s="27"/>
      <c r="F158" s="28"/>
      <c r="G158" s="98" t="s">
        <v>46</v>
      </c>
      <c r="H158" s="6">
        <f>H16</f>
        <v>2</v>
      </c>
      <c r="I158" s="27"/>
      <c r="J158" s="28"/>
      <c r="K158" s="54"/>
      <c r="L158" s="54"/>
      <c r="N158" s="28"/>
      <c r="P158" s="45"/>
      <c r="Q158" s="27"/>
      <c r="R158" s="28"/>
    </row>
    <row r="159" spans="1:18" x14ac:dyDescent="0.25">
      <c r="A159" s="27"/>
      <c r="B159" s="28"/>
      <c r="E159" s="27"/>
      <c r="F159" s="28"/>
      <c r="G159" s="44" t="s">
        <v>44</v>
      </c>
      <c r="H159" s="6">
        <f>H17</f>
        <v>64</v>
      </c>
      <c r="I159" s="45"/>
      <c r="J159" s="28"/>
      <c r="K159" s="54"/>
      <c r="L159" s="54"/>
      <c r="N159" s="28"/>
      <c r="P159" s="45"/>
      <c r="Q159" s="27"/>
      <c r="R159" s="28"/>
    </row>
    <row r="160" spans="1:18" x14ac:dyDescent="0.25">
      <c r="A160" s="27"/>
      <c r="B160" s="28"/>
      <c r="C160" s="45"/>
      <c r="D160" s="45"/>
      <c r="E160" s="27"/>
      <c r="F160" s="28"/>
      <c r="G160" s="43" t="s">
        <v>130</v>
      </c>
      <c r="H160" s="108"/>
      <c r="I160" s="45"/>
      <c r="J160" s="28"/>
      <c r="K160" s="54"/>
      <c r="L160" s="54"/>
      <c r="M160" s="45"/>
      <c r="N160" s="28"/>
      <c r="O160" s="45"/>
      <c r="P160" s="45"/>
      <c r="Q160" s="27"/>
      <c r="R160" s="28"/>
    </row>
    <row r="161" spans="1:18" x14ac:dyDescent="0.25">
      <c r="A161" s="27"/>
      <c r="B161" s="28"/>
      <c r="C161" s="45"/>
      <c r="D161" s="45"/>
      <c r="E161" s="27"/>
      <c r="F161" s="28"/>
      <c r="G161" s="98" t="s">
        <v>46</v>
      </c>
      <c r="H161" s="6">
        <f>H19+H29+H47+H61+H75+H94</f>
        <v>35</v>
      </c>
      <c r="I161" s="45"/>
      <c r="J161" s="28"/>
      <c r="K161" s="54"/>
      <c r="L161" s="54"/>
      <c r="M161" s="45"/>
      <c r="N161" s="28"/>
      <c r="O161" s="45"/>
      <c r="P161" s="45"/>
      <c r="Q161" s="27"/>
      <c r="R161" s="28"/>
    </row>
    <row r="162" spans="1:18" x14ac:dyDescent="0.25">
      <c r="A162" s="29"/>
      <c r="B162" s="30"/>
      <c r="C162" s="48"/>
      <c r="D162" s="48"/>
      <c r="E162" s="29"/>
      <c r="F162" s="48"/>
      <c r="G162" s="40" t="s">
        <v>44</v>
      </c>
      <c r="H162" s="14">
        <f>H20+H30+H48+H62+H76+H95</f>
        <v>998</v>
      </c>
      <c r="I162" s="48"/>
      <c r="J162" s="30"/>
      <c r="K162" s="69"/>
      <c r="L162" s="69"/>
      <c r="M162" s="48"/>
      <c r="N162" s="30"/>
      <c r="O162" s="48"/>
      <c r="P162" s="48"/>
      <c r="Q162" s="29"/>
      <c r="R162" s="30"/>
    </row>
    <row r="163" spans="1:18" x14ac:dyDescent="0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x14ac:dyDescent="0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</sheetData>
  <mergeCells count="87">
    <mergeCell ref="B72:B73"/>
    <mergeCell ref="B134:B156"/>
    <mergeCell ref="C154:D155"/>
    <mergeCell ref="G145:H145"/>
    <mergeCell ref="G149:H150"/>
    <mergeCell ref="E123:E124"/>
    <mergeCell ref="B115:B118"/>
    <mergeCell ref="B106:B107"/>
    <mergeCell ref="B96:B99"/>
    <mergeCell ref="B109:B110"/>
    <mergeCell ref="B111:B113"/>
    <mergeCell ref="B104:B105"/>
    <mergeCell ref="G91:H91"/>
    <mergeCell ref="I138:J138"/>
    <mergeCell ref="K133:K134"/>
    <mergeCell ref="M133:N133"/>
    <mergeCell ref="C146:D147"/>
    <mergeCell ref="E135:E136"/>
    <mergeCell ref="E137:E138"/>
    <mergeCell ref="E139:E140"/>
    <mergeCell ref="I123:J123"/>
    <mergeCell ref="I125:J126"/>
    <mergeCell ref="I127:J127"/>
    <mergeCell ref="I131:J131"/>
    <mergeCell ref="C133:D133"/>
    <mergeCell ref="I133:J133"/>
    <mergeCell ref="I115:J115"/>
    <mergeCell ref="I117:J117"/>
    <mergeCell ref="B119:B121"/>
    <mergeCell ref="I119:J120"/>
    <mergeCell ref="I121:J121"/>
    <mergeCell ref="I111:J111"/>
    <mergeCell ref="I113:J113"/>
    <mergeCell ref="G100:H100"/>
    <mergeCell ref="G103:H103"/>
    <mergeCell ref="I96:J96"/>
    <mergeCell ref="I102:J102"/>
    <mergeCell ref="I77:J77"/>
    <mergeCell ref="I84:J84"/>
    <mergeCell ref="A5:I5"/>
    <mergeCell ref="B88:B89"/>
    <mergeCell ref="C86:D87"/>
    <mergeCell ref="G86:H86"/>
    <mergeCell ref="B77:B80"/>
    <mergeCell ref="G88:H88"/>
    <mergeCell ref="B64:B66"/>
    <mergeCell ref="B70:B71"/>
    <mergeCell ref="C70:D72"/>
    <mergeCell ref="G71:H71"/>
    <mergeCell ref="I64:J64"/>
    <mergeCell ref="I70:J70"/>
    <mergeCell ref="I43:J43"/>
    <mergeCell ref="B57:B58"/>
    <mergeCell ref="C60:D60"/>
    <mergeCell ref="E51:E52"/>
    <mergeCell ref="E53:E54"/>
    <mergeCell ref="G43:H43"/>
    <mergeCell ref="G57:H57"/>
    <mergeCell ref="B50:B53"/>
    <mergeCell ref="B31:B34"/>
    <mergeCell ref="B43:B44"/>
    <mergeCell ref="B36:B39"/>
    <mergeCell ref="C41:D42"/>
    <mergeCell ref="I36:J36"/>
    <mergeCell ref="G24:H24"/>
    <mergeCell ref="I21:J21"/>
    <mergeCell ref="I50:J50"/>
    <mergeCell ref="I57:J57"/>
    <mergeCell ref="I28:J28"/>
    <mergeCell ref="I31:J31"/>
    <mergeCell ref="I33:J33"/>
    <mergeCell ref="B27:B28"/>
    <mergeCell ref="M6:N6"/>
    <mergeCell ref="O6:P6"/>
    <mergeCell ref="Q6:R6"/>
    <mergeCell ref="B7:B9"/>
    <mergeCell ref="I7:J7"/>
    <mergeCell ref="G10:H10"/>
    <mergeCell ref="E9:E10"/>
    <mergeCell ref="C6:D6"/>
    <mergeCell ref="E6:F6"/>
    <mergeCell ref="G6:H6"/>
    <mergeCell ref="I6:J6"/>
    <mergeCell ref="I14:J14"/>
    <mergeCell ref="B21:B23"/>
    <mergeCell ref="E23:E24"/>
    <mergeCell ref="E25:E2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rowBreaks count="3" manualBreakCount="3">
    <brk id="49" max="16383" man="1"/>
    <brk id="95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2017-02-13T12:34:48Z</dcterms:modified>
</cp:coreProperties>
</file>