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5" sheetId="1" r:id="rId1"/>
  </sheets>
  <definedNames>
    <definedName name="_xlnm.Print_Titles" localSheetId="0">'zał 5'!$5:$7</definedName>
  </definedNames>
  <calcPr fullCalcOnLoad="1"/>
</workbook>
</file>

<file path=xl/sharedStrings.xml><?xml version="1.0" encoding="utf-8"?>
<sst xmlns="http://schemas.openxmlformats.org/spreadsheetml/2006/main" count="161" uniqueCount="159">
  <si>
    <t>Dotacje/Subwencje</t>
  </si>
  <si>
    <t>Gospodarka środkami trwałymi</t>
  </si>
  <si>
    <t>Gospodarka środkami transportu</t>
  </si>
  <si>
    <t>Prawidłowość rozliczania delegacji służbowych</t>
  </si>
  <si>
    <t>Przestrzeganie procedur zamówień publicznych</t>
  </si>
  <si>
    <t>Postępowania w zakresie gospodarki nieruchomościami</t>
  </si>
  <si>
    <t>Dotacje</t>
  </si>
  <si>
    <t>Zarządzanie systemami informatycznymi</t>
  </si>
  <si>
    <t>System prowadzenia spraw pracowniczych oraz oceny pracowników</t>
  </si>
  <si>
    <t>System szkoleń</t>
  </si>
  <si>
    <t>Gospodarka ZFŚS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</si>
  <si>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</si>
  <si>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</si>
  <si>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</si>
  <si>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</si>
  <si>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</si>
  <si>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</si>
  <si>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</si>
  <si>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</si>
  <si>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</si>
  <si>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</si>
  <si>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</si>
  <si>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</si>
  <si>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</si>
  <si>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</si>
  <si>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</si>
  <si>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</si>
  <si>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</si>
  <si>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</si>
  <si>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</si>
  <si>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</si>
  <si>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</si>
  <si>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</si>
  <si>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</si>
  <si>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</si>
  <si>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</si>
  <si>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</si>
  <si>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</si>
  <si>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</si>
  <si>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</si>
  <si>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</si>
  <si>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</si>
  <si>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</si>
  <si>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31.</t>
  </si>
  <si>
    <t>33.</t>
  </si>
  <si>
    <t>34.</t>
  </si>
  <si>
    <t>35.</t>
  </si>
  <si>
    <t>36.</t>
  </si>
  <si>
    <t>37.</t>
  </si>
  <si>
    <t>38.</t>
  </si>
  <si>
    <t>Kategorie ryzyka</t>
  </si>
  <si>
    <t>Ocena ryzyka po uwzględnieniu kryteriów</t>
  </si>
  <si>
    <t>Waga</t>
  </si>
  <si>
    <t xml:space="preserve">Piorytet kierownictwa </t>
  </si>
  <si>
    <t>Średnia</t>
  </si>
  <si>
    <t>Załącznik nr 5</t>
  </si>
  <si>
    <t>Matryca analizy ryzyka</t>
  </si>
  <si>
    <t>Obszar  audytu</t>
  </si>
  <si>
    <t xml:space="preserve"> Zadanie audytowe / obszar ryzyka</t>
  </si>
  <si>
    <t>Istotność      0,25</t>
  </si>
  <si>
    <t xml:space="preserve">Obsługa spraw z zakresu funduszy strukturalnych </t>
  </si>
  <si>
    <t>39.</t>
  </si>
  <si>
    <t>40.</t>
  </si>
  <si>
    <t>41.</t>
  </si>
  <si>
    <t>42.</t>
  </si>
  <si>
    <t>43.</t>
  </si>
  <si>
    <t>44.</t>
  </si>
  <si>
    <t>1. Księgowość/ Sprawozdania/ Finanse</t>
  </si>
  <si>
    <t>2.Gospodarka transportowa</t>
  </si>
  <si>
    <t>3.Organizacja Jednostek</t>
  </si>
  <si>
    <t>4.Zamówienia publiczne</t>
  </si>
  <si>
    <t>5.Inwestycje</t>
  </si>
  <si>
    <t>6.Gospodarka nieruchomościami</t>
  </si>
  <si>
    <t>9.Edukacja</t>
  </si>
  <si>
    <t>10.Systemy informatyczne</t>
  </si>
  <si>
    <t>11.System ochrony danych osobowych</t>
  </si>
  <si>
    <t>12.Kadry/System prowadzenia spraw pracowniczych</t>
  </si>
  <si>
    <t>Wpływ czynników operacyjnych 0,15</t>
  </si>
  <si>
    <t>45.</t>
  </si>
  <si>
    <t>Księgowość, sprawozdawczość oraz obieg i kontrola dokumentów finansowo- księgowych. Polityka rachunkowości</t>
  </si>
  <si>
    <t>Windykacja należności i zobowiązania finansowe</t>
  </si>
  <si>
    <t>Naliczanie i egzekucja należności</t>
  </si>
  <si>
    <t>Wydatki budżetowe</t>
  </si>
  <si>
    <t xml:space="preserve">Budżet </t>
  </si>
  <si>
    <t>Gospodarka magazynowa</t>
  </si>
  <si>
    <t>Gospodarowanie mieniem jednostki</t>
  </si>
  <si>
    <t>Przestrzeganie procedur kontroli zarządczej</t>
  </si>
  <si>
    <t>Przeciwdziałanie bezrobociu i aktywizacja lokalnego rynku pracy</t>
  </si>
  <si>
    <t>Wspieranie osób niepełnosprawnych (PFRON)</t>
  </si>
  <si>
    <t xml:space="preserve">Pomoc społeczna </t>
  </si>
  <si>
    <t>Prowadzenie domów pomocy społecznej</t>
  </si>
  <si>
    <t>Poradnictwo psychologiczno-pedagogiczne</t>
  </si>
  <si>
    <t>Wczesne wspomaganie rozwoju dziecka</t>
  </si>
  <si>
    <t>Gospodarowanie drogami</t>
  </si>
  <si>
    <t>Bezpieczeństwo i higiena pracy oraz przepisy przeciwpożarowe</t>
  </si>
  <si>
    <t>Wydawanie prawa jazdy</t>
  </si>
  <si>
    <t>Rejestracja i ewidencja pojazdów</t>
  </si>
  <si>
    <t>46.</t>
  </si>
  <si>
    <t>Nadzór nad stacjami kontroli pojazdów i ośrodkami szkolenia kierowców</t>
  </si>
  <si>
    <t>47.</t>
  </si>
  <si>
    <t xml:space="preserve">Transport drogowy </t>
  </si>
  <si>
    <t>48.</t>
  </si>
  <si>
    <t>Usuwanie i przechowywanie pojazdów na obszarze powiatu</t>
  </si>
  <si>
    <t>49.</t>
  </si>
  <si>
    <t>Wydawanie pozwoleń budowlanych</t>
  </si>
  <si>
    <t>50.</t>
  </si>
  <si>
    <t>Ochrona zabytków i opieka nad zabytkami</t>
  </si>
  <si>
    <t>51.</t>
  </si>
  <si>
    <t>Zgłoszenia robót budowlanych i budowy obiektów nie wymagających pozwolenia na budowę</t>
  </si>
  <si>
    <t>52.</t>
  </si>
  <si>
    <t>53.</t>
  </si>
  <si>
    <t>Gospodarka odpadami</t>
  </si>
  <si>
    <t>54.</t>
  </si>
  <si>
    <t>Prawo wodne</t>
  </si>
  <si>
    <t>55.</t>
  </si>
  <si>
    <t>56.</t>
  </si>
  <si>
    <t>Prawo geologiczne i górnicze</t>
  </si>
  <si>
    <t>57.</t>
  </si>
  <si>
    <t>58.</t>
  </si>
  <si>
    <t>Prowadzenie zasobu geodezyjno-kartograficznego</t>
  </si>
  <si>
    <t>59.</t>
  </si>
  <si>
    <t>Promocja i ochrona zdrowia</t>
  </si>
  <si>
    <t>60.</t>
  </si>
  <si>
    <t>Obrona cywilna i sprawy obronne</t>
  </si>
  <si>
    <t>61.</t>
  </si>
  <si>
    <t>Promocja powiatu</t>
  </si>
  <si>
    <t>62.</t>
  </si>
  <si>
    <t>Ochrona praw konsumenta</t>
  </si>
  <si>
    <t>63.</t>
  </si>
  <si>
    <t>8.Kultura, sport</t>
  </si>
  <si>
    <t>OCENA KOŃCOWA          Kategorie ryzyka + średnia priorytetu kierownictwa</t>
  </si>
  <si>
    <t>Jakość zarządzania                    0,25</t>
  </si>
  <si>
    <t>Kontrola wewnętrzna                   0,20</t>
  </si>
  <si>
    <t>Wpływ czynników zewnetrznych                0,15</t>
  </si>
  <si>
    <t>Fundusz płac</t>
  </si>
  <si>
    <t>64.</t>
  </si>
  <si>
    <t>Bezpieczeństwo informacji</t>
  </si>
  <si>
    <t>65.</t>
  </si>
  <si>
    <t>Stan zatrudnienia w powiązaniu z realizacją zadań jednostki</t>
  </si>
  <si>
    <t xml:space="preserve">Inwentaryzacja </t>
  </si>
  <si>
    <t>Pomoc zdrowotna dla nauczycieli</t>
  </si>
  <si>
    <t>Nadzór nad stowarzyszeniami i fundacjami</t>
  </si>
  <si>
    <t xml:space="preserve">Organizator rodzinnej pieczy zastępczej </t>
  </si>
  <si>
    <t>Biblioteka Publiczna</t>
  </si>
  <si>
    <t>Ośrodek Dokształcania i Doskonalenia Zawodowego</t>
  </si>
  <si>
    <t>Szkoły i placówki niepubliczne. Nadawanie uprawnień szkoły publicznej.</t>
  </si>
  <si>
    <t>13.Komunikacja, transport, budownictwo, ochrona środowiska, promocja, ochrona zdrowia, obrona, ochrona konsumenta, geodezja, kartografia i ewidecja gruntów</t>
  </si>
  <si>
    <t>Wydawanie uprawnień do kierowania pojazdami</t>
  </si>
  <si>
    <t xml:space="preserve">Ochrona przyrody </t>
  </si>
  <si>
    <t>Emisja do środowiska</t>
  </si>
  <si>
    <t>Nabór pracowników na stanowiska  kierownicze                                                                           i urzędnicze</t>
  </si>
  <si>
    <t>Prowadzenie zajeć wspierających rozwój dzieci  i młodzieży</t>
  </si>
  <si>
    <t>Zasiłki i inne świadczenia realizowane przez PCPR  i PUP</t>
  </si>
  <si>
    <t>Umieszczanie nieletnich w Młodzieżowych Ośrodkach Wychowawczych, Młodzieżowych Osrodkach Socjoterapii                                                                    i w Specjalnych Ośrodkach Szkolno-Wychowawczych</t>
  </si>
  <si>
    <t>System ochrony danych osobowych – bezpieczeństwo                                                        i integralność</t>
  </si>
  <si>
    <t>Nadzór nad zarządzaniem ruchem na drogach powiatowych                                                                                  i gminnych</t>
  </si>
  <si>
    <t xml:space="preserve">Pozyskiwanie i wykorzystanie środków finansowych                                                                                  z instytucji krajowych </t>
  </si>
  <si>
    <t>Procedury obsługi inwestycji, plany inwestycyjne oraz ich realizacja</t>
  </si>
  <si>
    <t>7.Pozyskiwanie i wykorzystanie środków:                                                   -z funduszy strukturalnych UE;                                    -z funduszy krajowych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</si>
</sst>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</numFmts>
  <fonts count="47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10" fontId="10" fillId="33" borderId="10" xfId="0" applyNumberFormat="1" applyFont="1" applyFill="1" applyBorder="1" applyAlignment="1">
      <alignment vertical="center"/>
    </xf>
    <xf numFmtId="10" fontId="10" fillId="0" borderId="10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10" fontId="10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textRotation="90" wrapText="1"/>
    </xf>
    <xf numFmtId="2" fontId="9" fillId="0" borderId="13" xfId="0" applyNumberFormat="1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30" zoomScaleNormal="130" zoomScalePageLayoutView="0" workbookViewId="0" topLeftCell="B1">
      <pane xSplit="26025" topLeftCell="D1" activePane="topLeft" state="split"/>
      <selection pane="topLeft" activeCell="H15" sqref="H15"/>
      <selection pane="topRight" activeCell="R1" sqref="R1:U16384"/>
    </sheetView>
  </sheetViews>
  <sheetFormatPr defaultColWidth="9.00390625" defaultRowHeight="12.75"/>
  <cols>
    <col min="1" max="1" width="23.25390625" style="1" hidden="1" customWidth="1"/>
    <col min="2" max="2" width="6.875" style="2" customWidth="1"/>
    <col min="3" max="3" width="47.25390625" style="1" customWidth="1"/>
    <col min="4" max="4" width="4.25390625" style="1" customWidth="1"/>
    <col min="5" max="5" width="4.125" style="1" hidden="1" customWidth="1"/>
    <col min="6" max="6" width="6.25390625" style="1" customWidth="1"/>
    <col min="7" max="7" width="4.875" style="1" hidden="1" customWidth="1"/>
    <col min="8" max="8" width="5.375" style="1" customWidth="1"/>
    <col min="9" max="9" width="4.375" style="1" hidden="1" customWidth="1"/>
    <col min="10" max="10" width="7.75390625" style="1" customWidth="1"/>
    <col min="11" max="11" width="5.375" style="1" hidden="1" customWidth="1"/>
    <col min="12" max="12" width="6.25390625" style="1" customWidth="1"/>
    <col min="13" max="13" width="7.875" style="1" hidden="1" customWidth="1"/>
    <col min="14" max="14" width="8.875" style="15" hidden="1" customWidth="1"/>
    <col min="15" max="15" width="9.625" style="1" customWidth="1"/>
    <col min="16" max="16" width="9.75390625" style="15" customWidth="1"/>
    <col min="17" max="17" width="10.625" style="13" customWidth="1"/>
    <col min="18" max="16384" width="9.125" style="1" customWidth="1"/>
  </cols>
  <sheetData>
    <row r="1" ht="15.75">
      <c r="Q1" s="16" t="s">
        <v>55</v>
      </c>
    </row>
    <row r="3" spans="1:17" ht="18.75">
      <c r="A3" s="48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1:12" ht="5.25" customHeight="1">
      <c r="K4" s="3"/>
      <c r="L4" s="3"/>
    </row>
    <row r="5" spans="1:17" ht="12.75">
      <c r="A5" s="40" t="s">
        <v>57</v>
      </c>
      <c r="B5" s="49" t="s">
        <v>11</v>
      </c>
      <c r="C5" s="52" t="s">
        <v>58</v>
      </c>
      <c r="D5" s="54" t="s">
        <v>50</v>
      </c>
      <c r="E5" s="55"/>
      <c r="F5" s="55"/>
      <c r="G5" s="55"/>
      <c r="H5" s="55"/>
      <c r="I5" s="55"/>
      <c r="J5" s="55"/>
      <c r="K5" s="55"/>
      <c r="L5" s="55"/>
      <c r="M5" s="55"/>
      <c r="N5" s="8"/>
      <c r="O5" s="56" t="s">
        <v>53</v>
      </c>
      <c r="P5" s="57" t="s">
        <v>51</v>
      </c>
      <c r="Q5" s="56" t="s">
        <v>130</v>
      </c>
    </row>
    <row r="6" spans="1:17" ht="15.75" customHeight="1">
      <c r="A6" s="41"/>
      <c r="B6" s="50"/>
      <c r="C6" s="53"/>
      <c r="D6" s="44" t="s">
        <v>59</v>
      </c>
      <c r="E6" s="38">
        <v>0.25</v>
      </c>
      <c r="F6" s="44" t="s">
        <v>131</v>
      </c>
      <c r="G6" s="38">
        <v>0.25</v>
      </c>
      <c r="H6" s="44" t="s">
        <v>132</v>
      </c>
      <c r="I6" s="42">
        <v>0.2</v>
      </c>
      <c r="J6" s="44" t="s">
        <v>133</v>
      </c>
      <c r="K6" s="38">
        <v>0.15</v>
      </c>
      <c r="L6" s="44" t="s">
        <v>77</v>
      </c>
      <c r="M6" s="46">
        <v>0.15</v>
      </c>
      <c r="N6" s="11"/>
      <c r="O6" s="56"/>
      <c r="P6" s="57"/>
      <c r="Q6" s="56"/>
    </row>
    <row r="7" spans="1:17" ht="21" customHeight="1">
      <c r="A7" s="41"/>
      <c r="B7" s="51"/>
      <c r="C7" s="53"/>
      <c r="D7" s="45"/>
      <c r="E7" s="39"/>
      <c r="F7" s="45"/>
      <c r="G7" s="39"/>
      <c r="H7" s="45"/>
      <c r="I7" s="43"/>
      <c r="J7" s="45"/>
      <c r="K7" s="39"/>
      <c r="L7" s="45"/>
      <c r="M7" s="47"/>
      <c r="N7" s="12"/>
      <c r="O7" s="9" t="s">
        <v>54</v>
      </c>
      <c r="P7" s="10" t="s">
        <v>52</v>
      </c>
      <c r="Q7" s="56"/>
    </row>
    <row r="8" spans="1:17" ht="25.5" customHeight="1">
      <c r="A8" s="32" t="s">
        <v>67</v>
      </c>
      <c r="B8" s="4" t="s">
        <v>12</v>
      </c>
      <c r="C8" s="5" t="s">
        <v>79</v>
      </c>
      <c r="D8" s="24">
        <v>3</v>
      </c>
      <c r="E8" s="26">
        <f>D8*$E$6</f>
        <v>0.75</v>
      </c>
      <c r="F8" s="24">
        <v>2</v>
      </c>
      <c r="G8" s="26">
        <f>F8*$G$6</f>
        <v>0.5</v>
      </c>
      <c r="H8" s="24">
        <v>2</v>
      </c>
      <c r="I8" s="26">
        <f>H8*$I$6</f>
        <v>0.4</v>
      </c>
      <c r="J8" s="24">
        <v>2</v>
      </c>
      <c r="K8" s="26">
        <f>J8*$K$6</f>
        <v>0.3</v>
      </c>
      <c r="L8" s="24">
        <v>3</v>
      </c>
      <c r="M8" s="26">
        <f aca="true" t="shared" si="0" ref="M8:M71">L8*$M$6</f>
        <v>0.44999999999999996</v>
      </c>
      <c r="N8" s="26">
        <f>E8+G8+I8+K8+M8</f>
        <v>2.4</v>
      </c>
      <c r="O8" s="17">
        <v>0.08</v>
      </c>
      <c r="P8" s="18">
        <f>ROUND(N8/4,2)</f>
        <v>0.6</v>
      </c>
      <c r="Q8" s="29">
        <f>ROUND((O8+P8)/130%,2)</f>
        <v>0.52</v>
      </c>
    </row>
    <row r="9" spans="1:17" ht="12.75">
      <c r="A9" s="33"/>
      <c r="B9" s="4" t="s">
        <v>13</v>
      </c>
      <c r="C9" s="5" t="s">
        <v>80</v>
      </c>
      <c r="D9" s="24">
        <v>3</v>
      </c>
      <c r="E9" s="26">
        <f aca="true" t="shared" si="1" ref="E9:E72">D9*$E$6</f>
        <v>0.75</v>
      </c>
      <c r="F9" s="24">
        <v>2</v>
      </c>
      <c r="G9" s="26">
        <f aca="true" t="shared" si="2" ref="G9:G72">F9*$G$6</f>
        <v>0.5</v>
      </c>
      <c r="H9" s="24">
        <v>2</v>
      </c>
      <c r="I9" s="26">
        <f aca="true" t="shared" si="3" ref="I9:I72">H9*$I$6</f>
        <v>0.4</v>
      </c>
      <c r="J9" s="24">
        <v>3</v>
      </c>
      <c r="K9" s="26">
        <f aca="true" t="shared" si="4" ref="K9:K72">J9*$K$6</f>
        <v>0.44999999999999996</v>
      </c>
      <c r="L9" s="24">
        <v>2</v>
      </c>
      <c r="M9" s="26">
        <f t="shared" si="0"/>
        <v>0.3</v>
      </c>
      <c r="N9" s="26">
        <f aca="true" t="shared" si="5" ref="N9:N72">E9+G9+I9+K9+M9</f>
        <v>2.3999999999999995</v>
      </c>
      <c r="O9" s="18">
        <v>0.04</v>
      </c>
      <c r="P9" s="18">
        <f aca="true" t="shared" si="6" ref="P9:P72">ROUND(N9/4,2)</f>
        <v>0.6</v>
      </c>
      <c r="Q9" s="29">
        <f aca="true" t="shared" si="7" ref="Q9:Q72">ROUND((O9+P9)/130%,2)</f>
        <v>0.49</v>
      </c>
    </row>
    <row r="10" spans="1:17" ht="12.75">
      <c r="A10" s="33"/>
      <c r="B10" s="4" t="s">
        <v>14</v>
      </c>
      <c r="C10" s="6" t="s">
        <v>81</v>
      </c>
      <c r="D10" s="24">
        <v>3</v>
      </c>
      <c r="E10" s="26">
        <f t="shared" si="1"/>
        <v>0.75</v>
      </c>
      <c r="F10" s="24">
        <v>3</v>
      </c>
      <c r="G10" s="26">
        <f t="shared" si="2"/>
        <v>0.75</v>
      </c>
      <c r="H10" s="24">
        <v>3</v>
      </c>
      <c r="I10" s="26">
        <f t="shared" si="3"/>
        <v>0.6000000000000001</v>
      </c>
      <c r="J10" s="24">
        <v>3</v>
      </c>
      <c r="K10" s="26">
        <f t="shared" si="4"/>
        <v>0.44999999999999996</v>
      </c>
      <c r="L10" s="24">
        <v>3</v>
      </c>
      <c r="M10" s="26">
        <f t="shared" si="0"/>
        <v>0.44999999999999996</v>
      </c>
      <c r="N10" s="26">
        <f t="shared" si="5"/>
        <v>3</v>
      </c>
      <c r="O10" s="18">
        <v>0.04</v>
      </c>
      <c r="P10" s="18">
        <f t="shared" si="6"/>
        <v>0.75</v>
      </c>
      <c r="Q10" s="29">
        <f t="shared" si="7"/>
        <v>0.61</v>
      </c>
    </row>
    <row r="11" spans="1:17" ht="12.75">
      <c r="A11" s="33"/>
      <c r="B11" s="4" t="s">
        <v>15</v>
      </c>
      <c r="C11" s="5" t="s">
        <v>139</v>
      </c>
      <c r="D11" s="24">
        <v>3</v>
      </c>
      <c r="E11" s="26">
        <f t="shared" si="1"/>
        <v>0.75</v>
      </c>
      <c r="F11" s="24">
        <v>3</v>
      </c>
      <c r="G11" s="26">
        <f t="shared" si="2"/>
        <v>0.75</v>
      </c>
      <c r="H11" s="24">
        <v>3</v>
      </c>
      <c r="I11" s="26">
        <f t="shared" si="3"/>
        <v>0.6000000000000001</v>
      </c>
      <c r="J11" s="24">
        <v>2</v>
      </c>
      <c r="K11" s="26">
        <f t="shared" si="4"/>
        <v>0.3</v>
      </c>
      <c r="L11" s="24">
        <v>2</v>
      </c>
      <c r="M11" s="26">
        <f t="shared" si="0"/>
        <v>0.3</v>
      </c>
      <c r="N11" s="26">
        <f t="shared" si="5"/>
        <v>2.6999999999999997</v>
      </c>
      <c r="O11" s="18">
        <v>0.08</v>
      </c>
      <c r="P11" s="18">
        <f t="shared" si="6"/>
        <v>0.68</v>
      </c>
      <c r="Q11" s="29">
        <f t="shared" si="7"/>
        <v>0.58</v>
      </c>
    </row>
    <row r="12" spans="1:17" ht="12.75">
      <c r="A12" s="33"/>
      <c r="B12" s="4" t="s">
        <v>16</v>
      </c>
      <c r="C12" s="5" t="s">
        <v>82</v>
      </c>
      <c r="D12" s="24">
        <v>3</v>
      </c>
      <c r="E12" s="26">
        <f t="shared" si="1"/>
        <v>0.75</v>
      </c>
      <c r="F12" s="24">
        <v>2</v>
      </c>
      <c r="G12" s="26">
        <f t="shared" si="2"/>
        <v>0.5</v>
      </c>
      <c r="H12" s="24">
        <v>2</v>
      </c>
      <c r="I12" s="26">
        <f t="shared" si="3"/>
        <v>0.4</v>
      </c>
      <c r="J12" s="24">
        <v>3</v>
      </c>
      <c r="K12" s="26">
        <f t="shared" si="4"/>
        <v>0.44999999999999996</v>
      </c>
      <c r="L12" s="24">
        <v>3</v>
      </c>
      <c r="M12" s="26">
        <f t="shared" si="0"/>
        <v>0.44999999999999996</v>
      </c>
      <c r="N12" s="26">
        <f t="shared" si="5"/>
        <v>2.55</v>
      </c>
      <c r="O12" s="18">
        <v>0.08</v>
      </c>
      <c r="P12" s="18">
        <f t="shared" si="6"/>
        <v>0.64</v>
      </c>
      <c r="Q12" s="29">
        <f t="shared" si="7"/>
        <v>0.55</v>
      </c>
    </row>
    <row r="13" spans="1:17" ht="12.75">
      <c r="A13" s="33"/>
      <c r="B13" s="4" t="s">
        <v>17</v>
      </c>
      <c r="C13" s="5" t="s">
        <v>0</v>
      </c>
      <c r="D13" s="24">
        <v>3</v>
      </c>
      <c r="E13" s="26">
        <f t="shared" si="1"/>
        <v>0.75</v>
      </c>
      <c r="F13" s="24">
        <v>3</v>
      </c>
      <c r="G13" s="26">
        <f t="shared" si="2"/>
        <v>0.75</v>
      </c>
      <c r="H13" s="24">
        <v>3</v>
      </c>
      <c r="I13" s="26">
        <f t="shared" si="3"/>
        <v>0.6000000000000001</v>
      </c>
      <c r="J13" s="24">
        <v>3</v>
      </c>
      <c r="K13" s="26">
        <f t="shared" si="4"/>
        <v>0.44999999999999996</v>
      </c>
      <c r="L13" s="24">
        <v>3</v>
      </c>
      <c r="M13" s="26">
        <f t="shared" si="0"/>
        <v>0.44999999999999996</v>
      </c>
      <c r="N13" s="26">
        <f t="shared" si="5"/>
        <v>3</v>
      </c>
      <c r="O13" s="18">
        <v>0.08</v>
      </c>
      <c r="P13" s="18">
        <f t="shared" si="6"/>
        <v>0.75</v>
      </c>
      <c r="Q13" s="29">
        <f t="shared" si="7"/>
        <v>0.64</v>
      </c>
    </row>
    <row r="14" spans="1:17" ht="12.75">
      <c r="A14" s="33"/>
      <c r="B14" s="4" t="s">
        <v>18</v>
      </c>
      <c r="C14" s="5" t="s">
        <v>1</v>
      </c>
      <c r="D14" s="24">
        <v>3</v>
      </c>
      <c r="E14" s="26">
        <f t="shared" si="1"/>
        <v>0.75</v>
      </c>
      <c r="F14" s="24">
        <v>3</v>
      </c>
      <c r="G14" s="26">
        <f t="shared" si="2"/>
        <v>0.75</v>
      </c>
      <c r="H14" s="24">
        <v>2</v>
      </c>
      <c r="I14" s="26">
        <f t="shared" si="3"/>
        <v>0.4</v>
      </c>
      <c r="J14" s="24">
        <v>2</v>
      </c>
      <c r="K14" s="26">
        <f t="shared" si="4"/>
        <v>0.3</v>
      </c>
      <c r="L14" s="24">
        <v>2</v>
      </c>
      <c r="M14" s="26">
        <f t="shared" si="0"/>
        <v>0.3</v>
      </c>
      <c r="N14" s="26">
        <f t="shared" si="5"/>
        <v>2.4999999999999996</v>
      </c>
      <c r="O14" s="18">
        <v>0.08</v>
      </c>
      <c r="P14" s="18">
        <f t="shared" si="6"/>
        <v>0.63</v>
      </c>
      <c r="Q14" s="29">
        <f t="shared" si="7"/>
        <v>0.55</v>
      </c>
    </row>
    <row r="15" spans="1:17" ht="12.75">
      <c r="A15" s="33"/>
      <c r="B15" s="4" t="s">
        <v>19</v>
      </c>
      <c r="C15" s="5" t="s">
        <v>83</v>
      </c>
      <c r="D15" s="24">
        <v>4</v>
      </c>
      <c r="E15" s="26">
        <f t="shared" si="1"/>
        <v>1</v>
      </c>
      <c r="F15" s="24">
        <v>2</v>
      </c>
      <c r="G15" s="26">
        <f t="shared" si="2"/>
        <v>0.5</v>
      </c>
      <c r="H15" s="24">
        <v>2</v>
      </c>
      <c r="I15" s="26">
        <f t="shared" si="3"/>
        <v>0.4</v>
      </c>
      <c r="J15" s="24">
        <v>3</v>
      </c>
      <c r="K15" s="26">
        <f t="shared" si="4"/>
        <v>0.44999999999999996</v>
      </c>
      <c r="L15" s="24">
        <v>3</v>
      </c>
      <c r="M15" s="26">
        <f t="shared" si="0"/>
        <v>0.44999999999999996</v>
      </c>
      <c r="N15" s="26">
        <f t="shared" si="5"/>
        <v>2.8</v>
      </c>
      <c r="O15" s="18">
        <v>0.08</v>
      </c>
      <c r="P15" s="18">
        <f t="shared" si="6"/>
        <v>0.7</v>
      </c>
      <c r="Q15" s="29">
        <f t="shared" si="7"/>
        <v>0.6</v>
      </c>
    </row>
    <row r="16" spans="1:17" ht="12.75">
      <c r="A16" s="34"/>
      <c r="B16" s="4" t="s">
        <v>20</v>
      </c>
      <c r="C16" s="5" t="s">
        <v>134</v>
      </c>
      <c r="D16" s="24">
        <v>3</v>
      </c>
      <c r="E16" s="26">
        <f t="shared" si="1"/>
        <v>0.75</v>
      </c>
      <c r="F16" s="24">
        <v>3</v>
      </c>
      <c r="G16" s="26">
        <f t="shared" si="2"/>
        <v>0.75</v>
      </c>
      <c r="H16" s="24">
        <v>2</v>
      </c>
      <c r="I16" s="26">
        <f t="shared" si="3"/>
        <v>0.4</v>
      </c>
      <c r="J16" s="24">
        <v>2</v>
      </c>
      <c r="K16" s="26">
        <f t="shared" si="4"/>
        <v>0.3</v>
      </c>
      <c r="L16" s="24">
        <v>3</v>
      </c>
      <c r="M16" s="26">
        <f t="shared" si="0"/>
        <v>0.44999999999999996</v>
      </c>
      <c r="N16" s="26">
        <f t="shared" si="5"/>
        <v>2.6499999999999995</v>
      </c>
      <c r="O16" s="18">
        <v>0.04</v>
      </c>
      <c r="P16" s="18">
        <f t="shared" si="6"/>
        <v>0.66</v>
      </c>
      <c r="Q16" s="29">
        <f t="shared" si="7"/>
        <v>0.54</v>
      </c>
    </row>
    <row r="17" spans="1:17" ht="12.75">
      <c r="A17" s="19" t="s">
        <v>68</v>
      </c>
      <c r="B17" s="7" t="s">
        <v>21</v>
      </c>
      <c r="C17" s="6" t="s">
        <v>2</v>
      </c>
      <c r="D17" s="24">
        <v>3</v>
      </c>
      <c r="E17" s="26">
        <f t="shared" si="1"/>
        <v>0.75</v>
      </c>
      <c r="F17" s="24">
        <v>2</v>
      </c>
      <c r="G17" s="26">
        <f t="shared" si="2"/>
        <v>0.5</v>
      </c>
      <c r="H17" s="24">
        <v>2</v>
      </c>
      <c r="I17" s="26">
        <f t="shared" si="3"/>
        <v>0.4</v>
      </c>
      <c r="J17" s="24">
        <v>2</v>
      </c>
      <c r="K17" s="26">
        <f t="shared" si="4"/>
        <v>0.3</v>
      </c>
      <c r="L17" s="24">
        <v>2</v>
      </c>
      <c r="M17" s="26">
        <f t="shared" si="0"/>
        <v>0.3</v>
      </c>
      <c r="N17" s="26">
        <f t="shared" si="5"/>
        <v>2.25</v>
      </c>
      <c r="O17" s="18">
        <v>0.15</v>
      </c>
      <c r="P17" s="18">
        <f t="shared" si="6"/>
        <v>0.56</v>
      </c>
      <c r="Q17" s="29">
        <f t="shared" si="7"/>
        <v>0.55</v>
      </c>
    </row>
    <row r="18" spans="1:17" ht="12.75">
      <c r="A18" s="20"/>
      <c r="B18" s="7" t="s">
        <v>22</v>
      </c>
      <c r="C18" s="6" t="s">
        <v>3</v>
      </c>
      <c r="D18" s="24">
        <v>3</v>
      </c>
      <c r="E18" s="26">
        <f t="shared" si="1"/>
        <v>0.75</v>
      </c>
      <c r="F18" s="24">
        <v>2</v>
      </c>
      <c r="G18" s="26">
        <f t="shared" si="2"/>
        <v>0.5</v>
      </c>
      <c r="H18" s="24">
        <v>2</v>
      </c>
      <c r="I18" s="26">
        <f t="shared" si="3"/>
        <v>0.4</v>
      </c>
      <c r="J18" s="24">
        <v>2</v>
      </c>
      <c r="K18" s="26">
        <f t="shared" si="4"/>
        <v>0.3</v>
      </c>
      <c r="L18" s="24">
        <v>2</v>
      </c>
      <c r="M18" s="26">
        <f t="shared" si="0"/>
        <v>0.3</v>
      </c>
      <c r="N18" s="26">
        <f t="shared" si="5"/>
        <v>2.25</v>
      </c>
      <c r="O18" s="18">
        <v>0</v>
      </c>
      <c r="P18" s="18">
        <f t="shared" si="6"/>
        <v>0.56</v>
      </c>
      <c r="Q18" s="29">
        <f t="shared" si="7"/>
        <v>0.43</v>
      </c>
    </row>
    <row r="19" spans="1:17" ht="12.75">
      <c r="A19" s="35" t="s">
        <v>69</v>
      </c>
      <c r="B19" s="7" t="s">
        <v>23</v>
      </c>
      <c r="C19" s="6" t="s">
        <v>84</v>
      </c>
      <c r="D19" s="24">
        <v>3</v>
      </c>
      <c r="E19" s="26">
        <f t="shared" si="1"/>
        <v>0.75</v>
      </c>
      <c r="F19" s="24">
        <v>3</v>
      </c>
      <c r="G19" s="26">
        <f t="shared" si="2"/>
        <v>0.75</v>
      </c>
      <c r="H19" s="24">
        <v>3</v>
      </c>
      <c r="I19" s="26">
        <f t="shared" si="3"/>
        <v>0.6000000000000001</v>
      </c>
      <c r="J19" s="24">
        <v>2</v>
      </c>
      <c r="K19" s="26">
        <f t="shared" si="4"/>
        <v>0.3</v>
      </c>
      <c r="L19" s="24">
        <v>2</v>
      </c>
      <c r="M19" s="26">
        <f t="shared" si="0"/>
        <v>0.3</v>
      </c>
      <c r="N19" s="26">
        <f t="shared" si="5"/>
        <v>2.6999999999999997</v>
      </c>
      <c r="O19" s="18">
        <v>0.08</v>
      </c>
      <c r="P19" s="18">
        <f t="shared" si="6"/>
        <v>0.68</v>
      </c>
      <c r="Q19" s="29">
        <f t="shared" si="7"/>
        <v>0.58</v>
      </c>
    </row>
    <row r="20" spans="1:17" ht="12.75">
      <c r="A20" s="35"/>
      <c r="B20" s="7" t="s">
        <v>24</v>
      </c>
      <c r="C20" s="6" t="s">
        <v>85</v>
      </c>
      <c r="D20" s="24">
        <v>3</v>
      </c>
      <c r="E20" s="26">
        <f t="shared" si="1"/>
        <v>0.75</v>
      </c>
      <c r="F20" s="24">
        <v>3</v>
      </c>
      <c r="G20" s="26">
        <f t="shared" si="2"/>
        <v>0.75</v>
      </c>
      <c r="H20" s="24">
        <v>3</v>
      </c>
      <c r="I20" s="26">
        <f t="shared" si="3"/>
        <v>0.6000000000000001</v>
      </c>
      <c r="J20" s="24">
        <v>3</v>
      </c>
      <c r="K20" s="26">
        <f t="shared" si="4"/>
        <v>0.44999999999999996</v>
      </c>
      <c r="L20" s="24">
        <v>3</v>
      </c>
      <c r="M20" s="26">
        <f t="shared" si="0"/>
        <v>0.44999999999999996</v>
      </c>
      <c r="N20" s="26">
        <f t="shared" si="5"/>
        <v>3</v>
      </c>
      <c r="O20" s="18">
        <v>0.08</v>
      </c>
      <c r="P20" s="18">
        <f t="shared" si="6"/>
        <v>0.75</v>
      </c>
      <c r="Q20" s="29">
        <f t="shared" si="7"/>
        <v>0.64</v>
      </c>
    </row>
    <row r="21" spans="1:17" ht="12.75">
      <c r="A21" s="35"/>
      <c r="B21" s="7" t="s">
        <v>25</v>
      </c>
      <c r="C21" s="6" t="s">
        <v>86</v>
      </c>
      <c r="D21" s="24">
        <v>4</v>
      </c>
      <c r="E21" s="26">
        <f t="shared" si="1"/>
        <v>1</v>
      </c>
      <c r="F21" s="24">
        <v>2</v>
      </c>
      <c r="G21" s="26">
        <f t="shared" si="2"/>
        <v>0.5</v>
      </c>
      <c r="H21" s="24">
        <v>2</v>
      </c>
      <c r="I21" s="26">
        <f t="shared" si="3"/>
        <v>0.4</v>
      </c>
      <c r="J21" s="24">
        <v>3</v>
      </c>
      <c r="K21" s="26">
        <f t="shared" si="4"/>
        <v>0.44999999999999996</v>
      </c>
      <c r="L21" s="24">
        <v>3</v>
      </c>
      <c r="M21" s="26">
        <f t="shared" si="0"/>
        <v>0.44999999999999996</v>
      </c>
      <c r="N21" s="26">
        <f t="shared" si="5"/>
        <v>2.8</v>
      </c>
      <c r="O21" s="18">
        <v>0.04</v>
      </c>
      <c r="P21" s="18">
        <f t="shared" si="6"/>
        <v>0.7</v>
      </c>
      <c r="Q21" s="29">
        <f t="shared" si="7"/>
        <v>0.57</v>
      </c>
    </row>
    <row r="22" spans="1:17" ht="25.5">
      <c r="A22" s="35"/>
      <c r="B22" s="7" t="s">
        <v>26</v>
      </c>
      <c r="C22" s="6" t="s">
        <v>87</v>
      </c>
      <c r="D22" s="24">
        <v>3</v>
      </c>
      <c r="E22" s="26">
        <f t="shared" si="1"/>
        <v>0.75</v>
      </c>
      <c r="F22" s="24">
        <v>2</v>
      </c>
      <c r="G22" s="26">
        <f t="shared" si="2"/>
        <v>0.5</v>
      </c>
      <c r="H22" s="24">
        <v>3</v>
      </c>
      <c r="I22" s="26">
        <f t="shared" si="3"/>
        <v>0.6000000000000001</v>
      </c>
      <c r="J22" s="24">
        <v>3</v>
      </c>
      <c r="K22" s="26">
        <f t="shared" si="4"/>
        <v>0.44999999999999996</v>
      </c>
      <c r="L22" s="24">
        <v>3</v>
      </c>
      <c r="M22" s="26">
        <f t="shared" si="0"/>
        <v>0.44999999999999996</v>
      </c>
      <c r="N22" s="26">
        <f t="shared" si="5"/>
        <v>2.75</v>
      </c>
      <c r="O22" s="18">
        <v>0.08</v>
      </c>
      <c r="P22" s="18">
        <f t="shared" si="6"/>
        <v>0.69</v>
      </c>
      <c r="Q22" s="29">
        <f t="shared" si="7"/>
        <v>0.59</v>
      </c>
    </row>
    <row r="23" spans="1:17" ht="12.75">
      <c r="A23" s="35"/>
      <c r="B23" s="7" t="s">
        <v>27</v>
      </c>
      <c r="C23" s="6" t="s">
        <v>88</v>
      </c>
      <c r="D23" s="24">
        <v>3</v>
      </c>
      <c r="E23" s="26">
        <f t="shared" si="1"/>
        <v>0.75</v>
      </c>
      <c r="F23" s="24">
        <v>2</v>
      </c>
      <c r="G23" s="26">
        <f t="shared" si="2"/>
        <v>0.5</v>
      </c>
      <c r="H23" s="24">
        <v>2</v>
      </c>
      <c r="I23" s="26">
        <f t="shared" si="3"/>
        <v>0.4</v>
      </c>
      <c r="J23" s="24">
        <v>3</v>
      </c>
      <c r="K23" s="26">
        <f t="shared" si="4"/>
        <v>0.44999999999999996</v>
      </c>
      <c r="L23" s="24">
        <v>2</v>
      </c>
      <c r="M23" s="26">
        <f t="shared" si="0"/>
        <v>0.3</v>
      </c>
      <c r="N23" s="26">
        <f t="shared" si="5"/>
        <v>2.3999999999999995</v>
      </c>
      <c r="O23" s="18">
        <v>0.26</v>
      </c>
      <c r="P23" s="18">
        <f t="shared" si="6"/>
        <v>0.6</v>
      </c>
      <c r="Q23" s="29">
        <f t="shared" si="7"/>
        <v>0.66</v>
      </c>
    </row>
    <row r="24" spans="1:17" ht="12.75">
      <c r="A24" s="35"/>
      <c r="B24" s="7" t="s">
        <v>28</v>
      </c>
      <c r="C24" s="6" t="s">
        <v>152</v>
      </c>
      <c r="D24" s="24">
        <v>3</v>
      </c>
      <c r="E24" s="26">
        <f t="shared" si="1"/>
        <v>0.75</v>
      </c>
      <c r="F24" s="24">
        <v>2</v>
      </c>
      <c r="G24" s="26">
        <f t="shared" si="2"/>
        <v>0.5</v>
      </c>
      <c r="H24" s="24">
        <v>2</v>
      </c>
      <c r="I24" s="26">
        <f t="shared" si="3"/>
        <v>0.4</v>
      </c>
      <c r="J24" s="24">
        <v>3</v>
      </c>
      <c r="K24" s="26">
        <f t="shared" si="4"/>
        <v>0.44999999999999996</v>
      </c>
      <c r="L24" s="24">
        <v>3</v>
      </c>
      <c r="M24" s="26">
        <f t="shared" si="0"/>
        <v>0.44999999999999996</v>
      </c>
      <c r="N24" s="26">
        <f t="shared" si="5"/>
        <v>2.55</v>
      </c>
      <c r="O24" s="18">
        <v>0.15</v>
      </c>
      <c r="P24" s="18">
        <f t="shared" si="6"/>
        <v>0.64</v>
      </c>
      <c r="Q24" s="29">
        <f t="shared" si="7"/>
        <v>0.61</v>
      </c>
    </row>
    <row r="25" spans="1:17" ht="12.75">
      <c r="A25" s="35"/>
      <c r="B25" s="7" t="s">
        <v>29</v>
      </c>
      <c r="C25" s="6" t="s">
        <v>142</v>
      </c>
      <c r="D25" s="25">
        <v>4</v>
      </c>
      <c r="E25" s="26">
        <f t="shared" si="1"/>
        <v>1</v>
      </c>
      <c r="F25" s="25">
        <v>2</v>
      </c>
      <c r="G25" s="26">
        <f t="shared" si="2"/>
        <v>0.5</v>
      </c>
      <c r="H25" s="25">
        <v>3</v>
      </c>
      <c r="I25" s="26">
        <f t="shared" si="3"/>
        <v>0.6000000000000001</v>
      </c>
      <c r="J25" s="25">
        <v>3</v>
      </c>
      <c r="K25" s="26">
        <f t="shared" si="4"/>
        <v>0.44999999999999996</v>
      </c>
      <c r="L25" s="25">
        <v>3</v>
      </c>
      <c r="M25" s="26">
        <f t="shared" si="0"/>
        <v>0.44999999999999996</v>
      </c>
      <c r="N25" s="26">
        <f t="shared" si="5"/>
        <v>3</v>
      </c>
      <c r="O25" s="18">
        <v>0.3</v>
      </c>
      <c r="P25" s="18">
        <f t="shared" si="6"/>
        <v>0.75</v>
      </c>
      <c r="Q25" s="29">
        <f t="shared" si="7"/>
        <v>0.81</v>
      </c>
    </row>
    <row r="26" spans="1:17" ht="12.75">
      <c r="A26" s="35"/>
      <c r="B26" s="7" t="s">
        <v>30</v>
      </c>
      <c r="C26" s="6" t="s">
        <v>89</v>
      </c>
      <c r="D26" s="25">
        <v>4</v>
      </c>
      <c r="E26" s="26">
        <f t="shared" si="1"/>
        <v>1</v>
      </c>
      <c r="F26" s="25">
        <v>2</v>
      </c>
      <c r="G26" s="26">
        <f t="shared" si="2"/>
        <v>0.5</v>
      </c>
      <c r="H26" s="25">
        <v>2</v>
      </c>
      <c r="I26" s="26">
        <f t="shared" si="3"/>
        <v>0.4</v>
      </c>
      <c r="J26" s="25">
        <v>3</v>
      </c>
      <c r="K26" s="26">
        <f t="shared" si="4"/>
        <v>0.44999999999999996</v>
      </c>
      <c r="L26" s="25">
        <v>3</v>
      </c>
      <c r="M26" s="26">
        <f t="shared" si="0"/>
        <v>0.44999999999999996</v>
      </c>
      <c r="N26" s="26">
        <f t="shared" si="5"/>
        <v>2.8</v>
      </c>
      <c r="O26" s="18">
        <v>0.11</v>
      </c>
      <c r="P26" s="18">
        <f t="shared" si="6"/>
        <v>0.7</v>
      </c>
      <c r="Q26" s="29">
        <f t="shared" si="7"/>
        <v>0.62</v>
      </c>
    </row>
    <row r="27" spans="1:17" ht="12.75">
      <c r="A27" s="35"/>
      <c r="B27" s="7" t="s">
        <v>31</v>
      </c>
      <c r="C27" s="6" t="s">
        <v>90</v>
      </c>
      <c r="D27" s="25">
        <v>3</v>
      </c>
      <c r="E27" s="26">
        <f t="shared" si="1"/>
        <v>0.75</v>
      </c>
      <c r="F27" s="25">
        <v>3</v>
      </c>
      <c r="G27" s="26">
        <f t="shared" si="2"/>
        <v>0.75</v>
      </c>
      <c r="H27" s="25">
        <v>2</v>
      </c>
      <c r="I27" s="26">
        <f t="shared" si="3"/>
        <v>0.4</v>
      </c>
      <c r="J27" s="25">
        <v>3</v>
      </c>
      <c r="K27" s="26">
        <f t="shared" si="4"/>
        <v>0.44999999999999996</v>
      </c>
      <c r="L27" s="25">
        <v>3</v>
      </c>
      <c r="M27" s="26">
        <f t="shared" si="0"/>
        <v>0.44999999999999996</v>
      </c>
      <c r="N27" s="26">
        <f t="shared" si="5"/>
        <v>2.8</v>
      </c>
      <c r="O27" s="18">
        <v>0.11</v>
      </c>
      <c r="P27" s="18">
        <f t="shared" si="6"/>
        <v>0.7</v>
      </c>
      <c r="Q27" s="29">
        <f t="shared" si="7"/>
        <v>0.62</v>
      </c>
    </row>
    <row r="28" spans="1:17" ht="12.75">
      <c r="A28" s="35"/>
      <c r="B28" s="7" t="s">
        <v>32</v>
      </c>
      <c r="C28" s="6" t="s">
        <v>93</v>
      </c>
      <c r="D28" s="25">
        <v>3</v>
      </c>
      <c r="E28" s="26">
        <f t="shared" si="1"/>
        <v>0.75</v>
      </c>
      <c r="F28" s="25">
        <v>3</v>
      </c>
      <c r="G28" s="26">
        <f t="shared" si="2"/>
        <v>0.75</v>
      </c>
      <c r="H28" s="25">
        <v>3</v>
      </c>
      <c r="I28" s="26">
        <f t="shared" si="3"/>
        <v>0.6000000000000001</v>
      </c>
      <c r="J28" s="25">
        <v>3</v>
      </c>
      <c r="K28" s="26">
        <f t="shared" si="4"/>
        <v>0.44999999999999996</v>
      </c>
      <c r="L28" s="25">
        <v>3</v>
      </c>
      <c r="M28" s="26">
        <f t="shared" si="0"/>
        <v>0.44999999999999996</v>
      </c>
      <c r="N28" s="26">
        <f t="shared" si="5"/>
        <v>3</v>
      </c>
      <c r="O28" s="18">
        <v>0.04</v>
      </c>
      <c r="P28" s="18">
        <f t="shared" si="6"/>
        <v>0.75</v>
      </c>
      <c r="Q28" s="29">
        <f t="shared" si="7"/>
        <v>0.61</v>
      </c>
    </row>
    <row r="29" spans="1:17" ht="12.75">
      <c r="A29" s="35"/>
      <c r="B29" s="7" t="s">
        <v>33</v>
      </c>
      <c r="C29" s="6" t="s">
        <v>91</v>
      </c>
      <c r="D29" s="25">
        <v>2</v>
      </c>
      <c r="E29" s="26">
        <f t="shared" si="1"/>
        <v>0.5</v>
      </c>
      <c r="F29" s="25">
        <v>2</v>
      </c>
      <c r="G29" s="26">
        <f t="shared" si="2"/>
        <v>0.5</v>
      </c>
      <c r="H29" s="25">
        <v>2</v>
      </c>
      <c r="I29" s="26">
        <f t="shared" si="3"/>
        <v>0.4</v>
      </c>
      <c r="J29" s="25">
        <v>2</v>
      </c>
      <c r="K29" s="26">
        <f t="shared" si="4"/>
        <v>0.3</v>
      </c>
      <c r="L29" s="25">
        <v>2</v>
      </c>
      <c r="M29" s="26">
        <f t="shared" si="0"/>
        <v>0.3</v>
      </c>
      <c r="N29" s="26">
        <f t="shared" si="5"/>
        <v>2</v>
      </c>
      <c r="O29" s="18">
        <v>0.11</v>
      </c>
      <c r="P29" s="18">
        <f t="shared" si="6"/>
        <v>0.5</v>
      </c>
      <c r="Q29" s="29">
        <f t="shared" si="7"/>
        <v>0.47</v>
      </c>
    </row>
    <row r="30" spans="1:17" ht="12.75">
      <c r="A30" s="35"/>
      <c r="B30" s="7" t="s">
        <v>34</v>
      </c>
      <c r="C30" s="6" t="s">
        <v>151</v>
      </c>
      <c r="D30" s="25">
        <v>2</v>
      </c>
      <c r="E30" s="26">
        <f t="shared" si="1"/>
        <v>0.5</v>
      </c>
      <c r="F30" s="25">
        <v>2</v>
      </c>
      <c r="G30" s="26">
        <f t="shared" si="2"/>
        <v>0.5</v>
      </c>
      <c r="H30" s="25">
        <v>2</v>
      </c>
      <c r="I30" s="26">
        <f t="shared" si="3"/>
        <v>0.4</v>
      </c>
      <c r="J30" s="25">
        <v>2</v>
      </c>
      <c r="K30" s="26">
        <f t="shared" si="4"/>
        <v>0.3</v>
      </c>
      <c r="L30" s="25">
        <v>2</v>
      </c>
      <c r="M30" s="26">
        <f t="shared" si="0"/>
        <v>0.3</v>
      </c>
      <c r="N30" s="26">
        <f t="shared" si="5"/>
        <v>2</v>
      </c>
      <c r="O30" s="18">
        <v>0.08</v>
      </c>
      <c r="P30" s="18">
        <f t="shared" si="6"/>
        <v>0.5</v>
      </c>
      <c r="Q30" s="29">
        <f t="shared" si="7"/>
        <v>0.45</v>
      </c>
    </row>
    <row r="31" spans="1:17" ht="12.75">
      <c r="A31" s="35"/>
      <c r="B31" s="7" t="s">
        <v>35</v>
      </c>
      <c r="C31" s="6" t="s">
        <v>92</v>
      </c>
      <c r="D31" s="25">
        <v>2</v>
      </c>
      <c r="E31" s="26">
        <f t="shared" si="1"/>
        <v>0.5</v>
      </c>
      <c r="F31" s="25">
        <v>2</v>
      </c>
      <c r="G31" s="26">
        <f t="shared" si="2"/>
        <v>0.5</v>
      </c>
      <c r="H31" s="25">
        <v>2</v>
      </c>
      <c r="I31" s="26">
        <f t="shared" si="3"/>
        <v>0.4</v>
      </c>
      <c r="J31" s="25">
        <v>2</v>
      </c>
      <c r="K31" s="26">
        <f t="shared" si="4"/>
        <v>0.3</v>
      </c>
      <c r="L31" s="25">
        <v>2</v>
      </c>
      <c r="M31" s="26">
        <f t="shared" si="0"/>
        <v>0.3</v>
      </c>
      <c r="N31" s="26">
        <f t="shared" si="5"/>
        <v>2</v>
      </c>
      <c r="O31" s="28">
        <v>0.11</v>
      </c>
      <c r="P31" s="18">
        <f t="shared" si="6"/>
        <v>0.5</v>
      </c>
      <c r="Q31" s="29">
        <f t="shared" si="7"/>
        <v>0.47</v>
      </c>
    </row>
    <row r="32" spans="1:17" ht="12.75">
      <c r="A32" s="35"/>
      <c r="B32" s="7" t="s">
        <v>36</v>
      </c>
      <c r="C32" s="5" t="s">
        <v>140</v>
      </c>
      <c r="D32" s="25">
        <v>2</v>
      </c>
      <c r="E32" s="26">
        <f t="shared" si="1"/>
        <v>0.5</v>
      </c>
      <c r="F32" s="25">
        <v>2</v>
      </c>
      <c r="G32" s="26">
        <f t="shared" si="2"/>
        <v>0.5</v>
      </c>
      <c r="H32" s="25">
        <v>2</v>
      </c>
      <c r="I32" s="26">
        <f t="shared" si="3"/>
        <v>0.4</v>
      </c>
      <c r="J32" s="25">
        <v>2</v>
      </c>
      <c r="K32" s="26">
        <f t="shared" si="4"/>
        <v>0.3</v>
      </c>
      <c r="L32" s="25">
        <v>2</v>
      </c>
      <c r="M32" s="26">
        <f t="shared" si="0"/>
        <v>0.3</v>
      </c>
      <c r="N32" s="26">
        <f t="shared" si="5"/>
        <v>2</v>
      </c>
      <c r="O32" s="18">
        <v>0</v>
      </c>
      <c r="P32" s="18">
        <f t="shared" si="6"/>
        <v>0.5</v>
      </c>
      <c r="Q32" s="29">
        <f t="shared" si="7"/>
        <v>0.38</v>
      </c>
    </row>
    <row r="33" spans="1:17" ht="12.75">
      <c r="A33" s="35"/>
      <c r="B33" s="7" t="s">
        <v>37</v>
      </c>
      <c r="C33" s="6" t="s">
        <v>136</v>
      </c>
      <c r="D33" s="25">
        <v>3</v>
      </c>
      <c r="E33" s="26">
        <f t="shared" si="1"/>
        <v>0.75</v>
      </c>
      <c r="F33" s="25">
        <v>3</v>
      </c>
      <c r="G33" s="26">
        <f t="shared" si="2"/>
        <v>0.75</v>
      </c>
      <c r="H33" s="25">
        <v>3</v>
      </c>
      <c r="I33" s="26">
        <f t="shared" si="3"/>
        <v>0.6000000000000001</v>
      </c>
      <c r="J33" s="25">
        <v>3</v>
      </c>
      <c r="K33" s="26">
        <f t="shared" si="4"/>
        <v>0.44999999999999996</v>
      </c>
      <c r="L33" s="25">
        <v>2</v>
      </c>
      <c r="M33" s="26">
        <f t="shared" si="0"/>
        <v>0.3</v>
      </c>
      <c r="N33" s="26">
        <f t="shared" si="5"/>
        <v>2.8499999999999996</v>
      </c>
      <c r="O33" s="18">
        <v>0.15</v>
      </c>
      <c r="P33" s="18">
        <f t="shared" si="6"/>
        <v>0.71</v>
      </c>
      <c r="Q33" s="29">
        <f t="shared" si="7"/>
        <v>0.66</v>
      </c>
    </row>
    <row r="34" spans="1:17" ht="12.75">
      <c r="A34" s="27" t="s">
        <v>69</v>
      </c>
      <c r="B34" s="7" t="s">
        <v>38</v>
      </c>
      <c r="C34" s="6" t="s">
        <v>138</v>
      </c>
      <c r="D34" s="25">
        <v>3</v>
      </c>
      <c r="E34" s="26">
        <f t="shared" si="1"/>
        <v>0.75</v>
      </c>
      <c r="F34" s="25">
        <v>3</v>
      </c>
      <c r="G34" s="26">
        <f t="shared" si="2"/>
        <v>0.75</v>
      </c>
      <c r="H34" s="25">
        <v>2</v>
      </c>
      <c r="I34" s="26">
        <f t="shared" si="3"/>
        <v>0.4</v>
      </c>
      <c r="J34" s="25">
        <v>3</v>
      </c>
      <c r="K34" s="26">
        <f t="shared" si="4"/>
        <v>0.44999999999999996</v>
      </c>
      <c r="L34" s="25">
        <v>3</v>
      </c>
      <c r="M34" s="26">
        <f t="shared" si="0"/>
        <v>0.44999999999999996</v>
      </c>
      <c r="N34" s="26">
        <f t="shared" si="5"/>
        <v>2.8</v>
      </c>
      <c r="O34" s="28">
        <v>0.11</v>
      </c>
      <c r="P34" s="18">
        <f t="shared" si="6"/>
        <v>0.7</v>
      </c>
      <c r="Q34" s="29">
        <f t="shared" si="7"/>
        <v>0.62</v>
      </c>
    </row>
    <row r="35" spans="1:17" ht="12.75">
      <c r="A35" s="30" t="s">
        <v>70</v>
      </c>
      <c r="B35" s="7" t="s">
        <v>39</v>
      </c>
      <c r="C35" s="6" t="s">
        <v>4</v>
      </c>
      <c r="D35" s="25">
        <v>3</v>
      </c>
      <c r="E35" s="26">
        <f t="shared" si="1"/>
        <v>0.75</v>
      </c>
      <c r="F35" s="25">
        <v>3</v>
      </c>
      <c r="G35" s="26">
        <f t="shared" si="2"/>
        <v>0.75</v>
      </c>
      <c r="H35" s="25">
        <v>3</v>
      </c>
      <c r="I35" s="26">
        <f t="shared" si="3"/>
        <v>0.6000000000000001</v>
      </c>
      <c r="J35" s="25">
        <v>3</v>
      </c>
      <c r="K35" s="26">
        <f t="shared" si="4"/>
        <v>0.44999999999999996</v>
      </c>
      <c r="L35" s="25">
        <v>3</v>
      </c>
      <c r="M35" s="26">
        <f t="shared" si="0"/>
        <v>0.44999999999999996</v>
      </c>
      <c r="N35" s="26">
        <f t="shared" si="5"/>
        <v>3</v>
      </c>
      <c r="O35" s="28">
        <v>0.04</v>
      </c>
      <c r="P35" s="18">
        <f t="shared" si="6"/>
        <v>0.75</v>
      </c>
      <c r="Q35" s="29">
        <f t="shared" si="7"/>
        <v>0.61</v>
      </c>
    </row>
    <row r="36" spans="1:17" ht="25.5">
      <c r="A36" s="27" t="s">
        <v>71</v>
      </c>
      <c r="B36" s="7" t="s">
        <v>40</v>
      </c>
      <c r="C36" s="6" t="s">
        <v>157</v>
      </c>
      <c r="D36" s="25">
        <v>3</v>
      </c>
      <c r="E36" s="26">
        <f t="shared" si="1"/>
        <v>0.75</v>
      </c>
      <c r="F36" s="25">
        <v>3</v>
      </c>
      <c r="G36" s="26">
        <f t="shared" si="2"/>
        <v>0.75</v>
      </c>
      <c r="H36" s="25">
        <v>3</v>
      </c>
      <c r="I36" s="26">
        <f t="shared" si="3"/>
        <v>0.6000000000000001</v>
      </c>
      <c r="J36" s="25">
        <v>3</v>
      </c>
      <c r="K36" s="26">
        <f t="shared" si="4"/>
        <v>0.44999999999999996</v>
      </c>
      <c r="L36" s="25">
        <v>3</v>
      </c>
      <c r="M36" s="26">
        <f t="shared" si="0"/>
        <v>0.44999999999999996</v>
      </c>
      <c r="N36" s="26">
        <f t="shared" si="5"/>
        <v>3</v>
      </c>
      <c r="O36" s="18">
        <v>0.19</v>
      </c>
      <c r="P36" s="18">
        <f t="shared" si="6"/>
        <v>0.75</v>
      </c>
      <c r="Q36" s="29">
        <f t="shared" si="7"/>
        <v>0.72</v>
      </c>
    </row>
    <row r="37" spans="1:17" ht="14.25" customHeight="1">
      <c r="A37" s="19" t="s">
        <v>72</v>
      </c>
      <c r="B37" s="7" t="s">
        <v>41</v>
      </c>
      <c r="C37" s="6" t="s">
        <v>5</v>
      </c>
      <c r="D37" s="25">
        <v>3</v>
      </c>
      <c r="E37" s="26">
        <f t="shared" si="1"/>
        <v>0.75</v>
      </c>
      <c r="F37" s="25">
        <v>3</v>
      </c>
      <c r="G37" s="26">
        <f t="shared" si="2"/>
        <v>0.75</v>
      </c>
      <c r="H37" s="25">
        <v>3</v>
      </c>
      <c r="I37" s="26">
        <f t="shared" si="3"/>
        <v>0.6000000000000001</v>
      </c>
      <c r="J37" s="25">
        <v>3</v>
      </c>
      <c r="K37" s="26">
        <f t="shared" si="4"/>
        <v>0.44999999999999996</v>
      </c>
      <c r="L37" s="25">
        <v>3</v>
      </c>
      <c r="M37" s="26">
        <f t="shared" si="0"/>
        <v>0.44999999999999996</v>
      </c>
      <c r="N37" s="26">
        <f t="shared" si="5"/>
        <v>3</v>
      </c>
      <c r="O37" s="18">
        <v>0.08</v>
      </c>
      <c r="P37" s="18">
        <f t="shared" si="6"/>
        <v>0.75</v>
      </c>
      <c r="Q37" s="29">
        <f t="shared" si="7"/>
        <v>0.64</v>
      </c>
    </row>
    <row r="38" spans="1:17" ht="23.25" customHeight="1">
      <c r="A38" s="36" t="s">
        <v>158</v>
      </c>
      <c r="B38" s="23" t="s">
        <v>43</v>
      </c>
      <c r="C38" s="21" t="s">
        <v>60</v>
      </c>
      <c r="D38" s="25">
        <v>3</v>
      </c>
      <c r="E38" s="26">
        <f t="shared" si="1"/>
        <v>0.75</v>
      </c>
      <c r="F38" s="25">
        <v>3</v>
      </c>
      <c r="G38" s="26">
        <f t="shared" si="2"/>
        <v>0.75</v>
      </c>
      <c r="H38" s="25">
        <v>3</v>
      </c>
      <c r="I38" s="26">
        <f t="shared" si="3"/>
        <v>0.6000000000000001</v>
      </c>
      <c r="J38" s="25">
        <v>3</v>
      </c>
      <c r="K38" s="26">
        <f t="shared" si="4"/>
        <v>0.44999999999999996</v>
      </c>
      <c r="L38" s="25">
        <v>3</v>
      </c>
      <c r="M38" s="26">
        <f t="shared" si="0"/>
        <v>0.44999999999999996</v>
      </c>
      <c r="N38" s="26">
        <f t="shared" si="5"/>
        <v>3</v>
      </c>
      <c r="O38" s="18">
        <v>0.08</v>
      </c>
      <c r="P38" s="18">
        <f t="shared" si="6"/>
        <v>0.75</v>
      </c>
      <c r="Q38" s="29">
        <f t="shared" si="7"/>
        <v>0.64</v>
      </c>
    </row>
    <row r="39" spans="1:17" ht="25.5" customHeight="1">
      <c r="A39" s="37"/>
      <c r="B39" s="7" t="s">
        <v>42</v>
      </c>
      <c r="C39" s="6" t="s">
        <v>156</v>
      </c>
      <c r="D39" s="25">
        <v>3</v>
      </c>
      <c r="E39" s="26">
        <f t="shared" si="1"/>
        <v>0.75</v>
      </c>
      <c r="F39" s="25">
        <v>2</v>
      </c>
      <c r="G39" s="26">
        <f t="shared" si="2"/>
        <v>0.5</v>
      </c>
      <c r="H39" s="25">
        <v>2</v>
      </c>
      <c r="I39" s="26">
        <f t="shared" si="3"/>
        <v>0.4</v>
      </c>
      <c r="J39" s="25">
        <v>3</v>
      </c>
      <c r="K39" s="26">
        <f t="shared" si="4"/>
        <v>0.44999999999999996</v>
      </c>
      <c r="L39" s="25">
        <v>3</v>
      </c>
      <c r="M39" s="26">
        <f t="shared" si="0"/>
        <v>0.44999999999999996</v>
      </c>
      <c r="N39" s="26">
        <f t="shared" si="5"/>
        <v>2.55</v>
      </c>
      <c r="O39" s="18">
        <v>0.08</v>
      </c>
      <c r="P39" s="18">
        <f t="shared" si="6"/>
        <v>0.64</v>
      </c>
      <c r="Q39" s="29">
        <f t="shared" si="7"/>
        <v>0.55</v>
      </c>
    </row>
    <row r="40" spans="1:17" ht="14.25" customHeight="1">
      <c r="A40" s="32" t="s">
        <v>129</v>
      </c>
      <c r="B40" s="7" t="s">
        <v>44</v>
      </c>
      <c r="C40" s="6" t="s">
        <v>6</v>
      </c>
      <c r="D40" s="25">
        <v>2</v>
      </c>
      <c r="E40" s="26">
        <f t="shared" si="1"/>
        <v>0.5</v>
      </c>
      <c r="F40" s="25">
        <v>3</v>
      </c>
      <c r="G40" s="26">
        <f t="shared" si="2"/>
        <v>0.75</v>
      </c>
      <c r="H40" s="25">
        <v>3</v>
      </c>
      <c r="I40" s="26">
        <f t="shared" si="3"/>
        <v>0.6000000000000001</v>
      </c>
      <c r="J40" s="25">
        <v>3</v>
      </c>
      <c r="K40" s="26">
        <f t="shared" si="4"/>
        <v>0.44999999999999996</v>
      </c>
      <c r="L40" s="25">
        <v>3</v>
      </c>
      <c r="M40" s="26">
        <f t="shared" si="0"/>
        <v>0.44999999999999996</v>
      </c>
      <c r="N40" s="26">
        <f t="shared" si="5"/>
        <v>2.75</v>
      </c>
      <c r="O40" s="18">
        <v>0.04</v>
      </c>
      <c r="P40" s="18">
        <f t="shared" si="6"/>
        <v>0.69</v>
      </c>
      <c r="Q40" s="29">
        <f t="shared" si="7"/>
        <v>0.56</v>
      </c>
    </row>
    <row r="41" spans="1:17" ht="15" customHeight="1">
      <c r="A41" s="34"/>
      <c r="B41" s="7" t="s">
        <v>45</v>
      </c>
      <c r="C41" s="6" t="s">
        <v>143</v>
      </c>
      <c r="D41" s="25">
        <v>4</v>
      </c>
      <c r="E41" s="26">
        <f t="shared" si="1"/>
        <v>1</v>
      </c>
      <c r="F41" s="25">
        <v>4</v>
      </c>
      <c r="G41" s="26">
        <f t="shared" si="2"/>
        <v>1</v>
      </c>
      <c r="H41" s="25">
        <v>3</v>
      </c>
      <c r="I41" s="26">
        <f t="shared" si="3"/>
        <v>0.6000000000000001</v>
      </c>
      <c r="J41" s="25">
        <v>4</v>
      </c>
      <c r="K41" s="26">
        <f t="shared" si="4"/>
        <v>0.6</v>
      </c>
      <c r="L41" s="25">
        <v>4</v>
      </c>
      <c r="M41" s="26">
        <f t="shared" si="0"/>
        <v>0.6</v>
      </c>
      <c r="N41" s="26">
        <f t="shared" si="5"/>
        <v>3.8000000000000003</v>
      </c>
      <c r="O41" s="18">
        <v>0</v>
      </c>
      <c r="P41" s="18">
        <f t="shared" si="6"/>
        <v>0.95</v>
      </c>
      <c r="Q41" s="29">
        <f t="shared" si="7"/>
        <v>0.73</v>
      </c>
    </row>
    <row r="42" spans="1:17" ht="17.25" customHeight="1">
      <c r="A42" s="32" t="s">
        <v>73</v>
      </c>
      <c r="B42" s="7" t="s">
        <v>46</v>
      </c>
      <c r="C42" s="6" t="s">
        <v>144</v>
      </c>
      <c r="D42" s="25">
        <v>3</v>
      </c>
      <c r="E42" s="26">
        <f t="shared" si="1"/>
        <v>0.75</v>
      </c>
      <c r="F42" s="25">
        <v>2</v>
      </c>
      <c r="G42" s="26">
        <f t="shared" si="2"/>
        <v>0.5</v>
      </c>
      <c r="H42" s="25">
        <v>3</v>
      </c>
      <c r="I42" s="26">
        <f t="shared" si="3"/>
        <v>0.6000000000000001</v>
      </c>
      <c r="J42" s="25">
        <v>3</v>
      </c>
      <c r="K42" s="26">
        <f t="shared" si="4"/>
        <v>0.44999999999999996</v>
      </c>
      <c r="L42" s="25">
        <v>3</v>
      </c>
      <c r="M42" s="26">
        <f t="shared" si="0"/>
        <v>0.44999999999999996</v>
      </c>
      <c r="N42" s="26">
        <f t="shared" si="5"/>
        <v>2.75</v>
      </c>
      <c r="O42" s="28">
        <v>0</v>
      </c>
      <c r="P42" s="18">
        <f t="shared" si="6"/>
        <v>0.69</v>
      </c>
      <c r="Q42" s="29">
        <f t="shared" si="7"/>
        <v>0.53</v>
      </c>
    </row>
    <row r="43" spans="1:17" ht="41.25" customHeight="1">
      <c r="A43" s="33"/>
      <c r="B43" s="7" t="s">
        <v>47</v>
      </c>
      <c r="C43" s="6" t="s">
        <v>153</v>
      </c>
      <c r="D43" s="25">
        <v>2</v>
      </c>
      <c r="E43" s="26">
        <f t="shared" si="1"/>
        <v>0.5</v>
      </c>
      <c r="F43" s="25">
        <v>2</v>
      </c>
      <c r="G43" s="26">
        <f t="shared" si="2"/>
        <v>0.5</v>
      </c>
      <c r="H43" s="25">
        <v>2</v>
      </c>
      <c r="I43" s="26">
        <f t="shared" si="3"/>
        <v>0.4</v>
      </c>
      <c r="J43" s="25">
        <v>2</v>
      </c>
      <c r="K43" s="26">
        <f t="shared" si="4"/>
        <v>0.3</v>
      </c>
      <c r="L43" s="25">
        <v>2</v>
      </c>
      <c r="M43" s="26">
        <f t="shared" si="0"/>
        <v>0.3</v>
      </c>
      <c r="N43" s="26">
        <f t="shared" si="5"/>
        <v>2</v>
      </c>
      <c r="O43" s="18">
        <v>0.11</v>
      </c>
      <c r="P43" s="18">
        <f t="shared" si="6"/>
        <v>0.5</v>
      </c>
      <c r="Q43" s="29">
        <f t="shared" si="7"/>
        <v>0.47</v>
      </c>
    </row>
    <row r="44" spans="1:17" ht="27" customHeight="1">
      <c r="A44" s="34"/>
      <c r="B44" s="7" t="s">
        <v>48</v>
      </c>
      <c r="C44" s="6" t="s">
        <v>145</v>
      </c>
      <c r="D44" s="25">
        <v>2</v>
      </c>
      <c r="E44" s="26">
        <f t="shared" si="1"/>
        <v>0.5</v>
      </c>
      <c r="F44" s="25">
        <v>2</v>
      </c>
      <c r="G44" s="26">
        <f t="shared" si="2"/>
        <v>0.5</v>
      </c>
      <c r="H44" s="25">
        <v>2</v>
      </c>
      <c r="I44" s="26">
        <f t="shared" si="3"/>
        <v>0.4</v>
      </c>
      <c r="J44" s="25">
        <v>2</v>
      </c>
      <c r="K44" s="26">
        <f t="shared" si="4"/>
        <v>0.3</v>
      </c>
      <c r="L44" s="25">
        <v>2</v>
      </c>
      <c r="M44" s="26">
        <f t="shared" si="0"/>
        <v>0.3</v>
      </c>
      <c r="N44" s="26">
        <f t="shared" si="5"/>
        <v>2</v>
      </c>
      <c r="O44" s="18">
        <v>0.04</v>
      </c>
      <c r="P44" s="18">
        <f t="shared" si="6"/>
        <v>0.5</v>
      </c>
      <c r="Q44" s="29">
        <f t="shared" si="7"/>
        <v>0.42</v>
      </c>
    </row>
    <row r="45" spans="1:17" ht="15.75" customHeight="1">
      <c r="A45" s="19" t="s">
        <v>74</v>
      </c>
      <c r="B45" s="7" t="s">
        <v>49</v>
      </c>
      <c r="C45" s="6" t="s">
        <v>7</v>
      </c>
      <c r="D45" s="25">
        <v>3</v>
      </c>
      <c r="E45" s="26">
        <f t="shared" si="1"/>
        <v>0.75</v>
      </c>
      <c r="F45" s="25">
        <v>3</v>
      </c>
      <c r="G45" s="26">
        <f t="shared" si="2"/>
        <v>0.75</v>
      </c>
      <c r="H45" s="25">
        <v>3</v>
      </c>
      <c r="I45" s="26">
        <f t="shared" si="3"/>
        <v>0.6000000000000001</v>
      </c>
      <c r="J45" s="25">
        <v>3</v>
      </c>
      <c r="K45" s="26">
        <f t="shared" si="4"/>
        <v>0.44999999999999996</v>
      </c>
      <c r="L45" s="25">
        <v>3</v>
      </c>
      <c r="M45" s="26">
        <f t="shared" si="0"/>
        <v>0.44999999999999996</v>
      </c>
      <c r="N45" s="26">
        <f t="shared" si="5"/>
        <v>3</v>
      </c>
      <c r="O45" s="18">
        <v>0</v>
      </c>
      <c r="P45" s="18">
        <f t="shared" si="6"/>
        <v>0.75</v>
      </c>
      <c r="Q45" s="29">
        <f t="shared" si="7"/>
        <v>0.58</v>
      </c>
    </row>
    <row r="46" spans="1:17" ht="25.5" customHeight="1">
      <c r="A46" s="19" t="s">
        <v>75</v>
      </c>
      <c r="B46" s="7" t="s">
        <v>61</v>
      </c>
      <c r="C46" s="6" t="s">
        <v>154</v>
      </c>
      <c r="D46" s="25">
        <v>3</v>
      </c>
      <c r="E46" s="26">
        <f t="shared" si="1"/>
        <v>0.75</v>
      </c>
      <c r="F46" s="25">
        <v>3</v>
      </c>
      <c r="G46" s="26">
        <f t="shared" si="2"/>
        <v>0.75</v>
      </c>
      <c r="H46" s="25">
        <v>3</v>
      </c>
      <c r="I46" s="26">
        <f t="shared" si="3"/>
        <v>0.6000000000000001</v>
      </c>
      <c r="J46" s="25">
        <v>3</v>
      </c>
      <c r="K46" s="26">
        <f t="shared" si="4"/>
        <v>0.44999999999999996</v>
      </c>
      <c r="L46" s="25">
        <v>2</v>
      </c>
      <c r="M46" s="26">
        <f t="shared" si="0"/>
        <v>0.3</v>
      </c>
      <c r="N46" s="26">
        <f t="shared" si="5"/>
        <v>2.8499999999999996</v>
      </c>
      <c r="O46" s="18">
        <v>0.11</v>
      </c>
      <c r="P46" s="18">
        <f t="shared" si="6"/>
        <v>0.71</v>
      </c>
      <c r="Q46" s="29">
        <f t="shared" si="7"/>
        <v>0.63</v>
      </c>
    </row>
    <row r="47" spans="1:17" ht="25.5" customHeight="1">
      <c r="A47" s="31" t="s">
        <v>76</v>
      </c>
      <c r="B47" s="7" t="s">
        <v>62</v>
      </c>
      <c r="C47" s="6" t="s">
        <v>8</v>
      </c>
      <c r="D47" s="25">
        <v>2</v>
      </c>
      <c r="E47" s="26">
        <f t="shared" si="1"/>
        <v>0.5</v>
      </c>
      <c r="F47" s="25">
        <v>2</v>
      </c>
      <c r="G47" s="26">
        <f t="shared" si="2"/>
        <v>0.5</v>
      </c>
      <c r="H47" s="25">
        <v>2</v>
      </c>
      <c r="I47" s="26">
        <f t="shared" si="3"/>
        <v>0.4</v>
      </c>
      <c r="J47" s="25">
        <v>2</v>
      </c>
      <c r="K47" s="26">
        <f t="shared" si="4"/>
        <v>0.3</v>
      </c>
      <c r="L47" s="25">
        <v>2</v>
      </c>
      <c r="M47" s="26">
        <f t="shared" si="0"/>
        <v>0.3</v>
      </c>
      <c r="N47" s="26">
        <f t="shared" si="5"/>
        <v>2</v>
      </c>
      <c r="O47" s="18">
        <v>0.04</v>
      </c>
      <c r="P47" s="18">
        <f t="shared" si="6"/>
        <v>0.5</v>
      </c>
      <c r="Q47" s="29">
        <f t="shared" si="7"/>
        <v>0.42</v>
      </c>
    </row>
    <row r="48" spans="1:17" ht="12.75">
      <c r="A48" s="31"/>
      <c r="B48" s="7" t="s">
        <v>63</v>
      </c>
      <c r="C48" s="6" t="s">
        <v>9</v>
      </c>
      <c r="D48" s="25">
        <v>3</v>
      </c>
      <c r="E48" s="26">
        <f t="shared" si="1"/>
        <v>0.75</v>
      </c>
      <c r="F48" s="25">
        <v>3</v>
      </c>
      <c r="G48" s="26">
        <f t="shared" si="2"/>
        <v>0.75</v>
      </c>
      <c r="H48" s="25">
        <v>2</v>
      </c>
      <c r="I48" s="26">
        <f t="shared" si="3"/>
        <v>0.4</v>
      </c>
      <c r="J48" s="25">
        <v>3</v>
      </c>
      <c r="K48" s="26">
        <f t="shared" si="4"/>
        <v>0.44999999999999996</v>
      </c>
      <c r="L48" s="25">
        <v>3</v>
      </c>
      <c r="M48" s="26">
        <f t="shared" si="0"/>
        <v>0.44999999999999996</v>
      </c>
      <c r="N48" s="26">
        <f t="shared" si="5"/>
        <v>2.8</v>
      </c>
      <c r="O48" s="18">
        <v>0.19</v>
      </c>
      <c r="P48" s="18">
        <f t="shared" si="6"/>
        <v>0.7</v>
      </c>
      <c r="Q48" s="29">
        <f t="shared" si="7"/>
        <v>0.68</v>
      </c>
    </row>
    <row r="49" spans="1:17" ht="25.5">
      <c r="A49" s="31"/>
      <c r="B49" s="7" t="s">
        <v>64</v>
      </c>
      <c r="C49" s="6" t="s">
        <v>94</v>
      </c>
      <c r="D49" s="25">
        <v>2</v>
      </c>
      <c r="E49" s="26">
        <f t="shared" si="1"/>
        <v>0.5</v>
      </c>
      <c r="F49" s="25">
        <v>2</v>
      </c>
      <c r="G49" s="26">
        <f t="shared" si="2"/>
        <v>0.5</v>
      </c>
      <c r="H49" s="25">
        <v>2</v>
      </c>
      <c r="I49" s="26">
        <f t="shared" si="3"/>
        <v>0.4</v>
      </c>
      <c r="J49" s="25">
        <v>2</v>
      </c>
      <c r="K49" s="26">
        <f t="shared" si="4"/>
        <v>0.3</v>
      </c>
      <c r="L49" s="25">
        <v>2</v>
      </c>
      <c r="M49" s="26">
        <f t="shared" si="0"/>
        <v>0.3</v>
      </c>
      <c r="N49" s="26">
        <f t="shared" si="5"/>
        <v>2</v>
      </c>
      <c r="O49" s="18">
        <v>0.04</v>
      </c>
      <c r="P49" s="18">
        <f t="shared" si="6"/>
        <v>0.5</v>
      </c>
      <c r="Q49" s="29">
        <f t="shared" si="7"/>
        <v>0.42</v>
      </c>
    </row>
    <row r="50" spans="1:17" ht="14.25" customHeight="1">
      <c r="A50" s="31"/>
      <c r="B50" s="7" t="s">
        <v>65</v>
      </c>
      <c r="C50" s="6" t="s">
        <v>10</v>
      </c>
      <c r="D50" s="25">
        <v>2</v>
      </c>
      <c r="E50" s="26">
        <f t="shared" si="1"/>
        <v>0.5</v>
      </c>
      <c r="F50" s="25">
        <v>2</v>
      </c>
      <c r="G50" s="26">
        <f t="shared" si="2"/>
        <v>0.5</v>
      </c>
      <c r="H50" s="25">
        <v>2</v>
      </c>
      <c r="I50" s="26">
        <f t="shared" si="3"/>
        <v>0.4</v>
      </c>
      <c r="J50" s="25">
        <v>2</v>
      </c>
      <c r="K50" s="26">
        <f t="shared" si="4"/>
        <v>0.3</v>
      </c>
      <c r="L50" s="25">
        <v>2</v>
      </c>
      <c r="M50" s="26">
        <f t="shared" si="0"/>
        <v>0.3</v>
      </c>
      <c r="N50" s="26">
        <f t="shared" si="5"/>
        <v>2</v>
      </c>
      <c r="O50" s="18">
        <v>0.04</v>
      </c>
      <c r="P50" s="18">
        <f t="shared" si="6"/>
        <v>0.5</v>
      </c>
      <c r="Q50" s="29">
        <f t="shared" si="7"/>
        <v>0.42</v>
      </c>
    </row>
    <row r="51" spans="1:17" ht="24.75" customHeight="1">
      <c r="A51" s="31"/>
      <c r="B51" s="7" t="s">
        <v>66</v>
      </c>
      <c r="C51" s="6" t="s">
        <v>150</v>
      </c>
      <c r="D51" s="25">
        <v>2</v>
      </c>
      <c r="E51" s="26">
        <f t="shared" si="1"/>
        <v>0.5</v>
      </c>
      <c r="F51" s="25">
        <v>2</v>
      </c>
      <c r="G51" s="26">
        <f t="shared" si="2"/>
        <v>0.5</v>
      </c>
      <c r="H51" s="25">
        <v>2</v>
      </c>
      <c r="I51" s="26">
        <f t="shared" si="3"/>
        <v>0.4</v>
      </c>
      <c r="J51" s="25">
        <v>2</v>
      </c>
      <c r="K51" s="26">
        <f t="shared" si="4"/>
        <v>0.3</v>
      </c>
      <c r="L51" s="25">
        <v>2</v>
      </c>
      <c r="M51" s="26">
        <f t="shared" si="0"/>
        <v>0.3</v>
      </c>
      <c r="N51" s="26">
        <f t="shared" si="5"/>
        <v>2</v>
      </c>
      <c r="O51" s="18">
        <v>0.04</v>
      </c>
      <c r="P51" s="18">
        <f t="shared" si="6"/>
        <v>0.5</v>
      </c>
      <c r="Q51" s="29">
        <f t="shared" si="7"/>
        <v>0.42</v>
      </c>
    </row>
    <row r="52" spans="1:17" ht="15" customHeight="1">
      <c r="A52" s="31" t="s">
        <v>146</v>
      </c>
      <c r="B52" s="7" t="s">
        <v>78</v>
      </c>
      <c r="C52" s="6" t="s">
        <v>95</v>
      </c>
      <c r="D52" s="25">
        <v>1</v>
      </c>
      <c r="E52" s="26">
        <f t="shared" si="1"/>
        <v>0.25</v>
      </c>
      <c r="F52" s="25">
        <v>2</v>
      </c>
      <c r="G52" s="26">
        <f t="shared" si="2"/>
        <v>0.5</v>
      </c>
      <c r="H52" s="25">
        <v>2</v>
      </c>
      <c r="I52" s="26">
        <f t="shared" si="3"/>
        <v>0.4</v>
      </c>
      <c r="J52" s="25">
        <v>1</v>
      </c>
      <c r="K52" s="26">
        <f t="shared" si="4"/>
        <v>0.15</v>
      </c>
      <c r="L52" s="25">
        <v>1</v>
      </c>
      <c r="M52" s="26">
        <f t="shared" si="0"/>
        <v>0.15</v>
      </c>
      <c r="N52" s="26">
        <f t="shared" si="5"/>
        <v>1.4499999999999997</v>
      </c>
      <c r="O52" s="18">
        <v>0</v>
      </c>
      <c r="P52" s="18">
        <f t="shared" si="6"/>
        <v>0.36</v>
      </c>
      <c r="Q52" s="29">
        <f t="shared" si="7"/>
        <v>0.28</v>
      </c>
    </row>
    <row r="53" spans="1:17" ht="12.75">
      <c r="A53" s="31"/>
      <c r="B53" s="7" t="s">
        <v>97</v>
      </c>
      <c r="C53" s="6" t="s">
        <v>96</v>
      </c>
      <c r="D53" s="25">
        <v>2</v>
      </c>
      <c r="E53" s="26">
        <f t="shared" si="1"/>
        <v>0.5</v>
      </c>
      <c r="F53" s="25">
        <v>2</v>
      </c>
      <c r="G53" s="26">
        <f t="shared" si="2"/>
        <v>0.5</v>
      </c>
      <c r="H53" s="25">
        <v>2</v>
      </c>
      <c r="I53" s="26">
        <f t="shared" si="3"/>
        <v>0.4</v>
      </c>
      <c r="J53" s="25">
        <v>1</v>
      </c>
      <c r="K53" s="26">
        <f t="shared" si="4"/>
        <v>0.15</v>
      </c>
      <c r="L53" s="25">
        <v>1</v>
      </c>
      <c r="M53" s="26">
        <f t="shared" si="0"/>
        <v>0.15</v>
      </c>
      <c r="N53" s="26">
        <f t="shared" si="5"/>
        <v>1.6999999999999997</v>
      </c>
      <c r="O53" s="18">
        <v>0.04</v>
      </c>
      <c r="P53" s="18">
        <f t="shared" si="6"/>
        <v>0.43</v>
      </c>
      <c r="Q53" s="29">
        <f t="shared" si="7"/>
        <v>0.36</v>
      </c>
    </row>
    <row r="54" spans="1:17" ht="25.5">
      <c r="A54" s="31"/>
      <c r="B54" s="7" t="s">
        <v>99</v>
      </c>
      <c r="C54" s="6" t="s">
        <v>98</v>
      </c>
      <c r="D54" s="25">
        <v>2</v>
      </c>
      <c r="E54" s="26">
        <f t="shared" si="1"/>
        <v>0.5</v>
      </c>
      <c r="F54" s="25">
        <v>2</v>
      </c>
      <c r="G54" s="26">
        <f t="shared" si="2"/>
        <v>0.5</v>
      </c>
      <c r="H54" s="25">
        <v>2</v>
      </c>
      <c r="I54" s="26">
        <f t="shared" si="3"/>
        <v>0.4</v>
      </c>
      <c r="J54" s="25">
        <v>2</v>
      </c>
      <c r="K54" s="26">
        <f t="shared" si="4"/>
        <v>0.3</v>
      </c>
      <c r="L54" s="25">
        <v>2</v>
      </c>
      <c r="M54" s="26">
        <f t="shared" si="0"/>
        <v>0.3</v>
      </c>
      <c r="N54" s="26">
        <f t="shared" si="5"/>
        <v>2</v>
      </c>
      <c r="O54" s="18">
        <v>0.04</v>
      </c>
      <c r="P54" s="18">
        <f t="shared" si="6"/>
        <v>0.5</v>
      </c>
      <c r="Q54" s="29">
        <f t="shared" si="7"/>
        <v>0.42</v>
      </c>
    </row>
    <row r="55" spans="1:17" ht="12.75">
      <c r="A55" s="31"/>
      <c r="B55" s="7" t="s">
        <v>101</v>
      </c>
      <c r="C55" s="6" t="s">
        <v>100</v>
      </c>
      <c r="D55" s="25">
        <v>2</v>
      </c>
      <c r="E55" s="26">
        <f t="shared" si="1"/>
        <v>0.5</v>
      </c>
      <c r="F55" s="25">
        <v>3</v>
      </c>
      <c r="G55" s="26">
        <f t="shared" si="2"/>
        <v>0.75</v>
      </c>
      <c r="H55" s="25">
        <v>3</v>
      </c>
      <c r="I55" s="26">
        <f t="shared" si="3"/>
        <v>0.6000000000000001</v>
      </c>
      <c r="J55" s="25">
        <v>2</v>
      </c>
      <c r="K55" s="26">
        <f t="shared" si="4"/>
        <v>0.3</v>
      </c>
      <c r="L55" s="25">
        <v>2</v>
      </c>
      <c r="M55" s="26">
        <f t="shared" si="0"/>
        <v>0.3</v>
      </c>
      <c r="N55" s="26">
        <f t="shared" si="5"/>
        <v>2.4499999999999997</v>
      </c>
      <c r="O55" s="18">
        <v>0.04</v>
      </c>
      <c r="P55" s="18">
        <f t="shared" si="6"/>
        <v>0.61</v>
      </c>
      <c r="Q55" s="29">
        <f t="shared" si="7"/>
        <v>0.5</v>
      </c>
    </row>
    <row r="56" spans="1:17" ht="15.75" customHeight="1">
      <c r="A56" s="31"/>
      <c r="B56" s="7" t="s">
        <v>103</v>
      </c>
      <c r="C56" s="22" t="s">
        <v>102</v>
      </c>
      <c r="D56" s="25">
        <v>3</v>
      </c>
      <c r="E56" s="26">
        <f t="shared" si="1"/>
        <v>0.75</v>
      </c>
      <c r="F56" s="25">
        <v>3</v>
      </c>
      <c r="G56" s="26">
        <f t="shared" si="2"/>
        <v>0.75</v>
      </c>
      <c r="H56" s="25">
        <v>3</v>
      </c>
      <c r="I56" s="26">
        <f t="shared" si="3"/>
        <v>0.6000000000000001</v>
      </c>
      <c r="J56" s="25">
        <v>3</v>
      </c>
      <c r="K56" s="26">
        <f t="shared" si="4"/>
        <v>0.44999999999999996</v>
      </c>
      <c r="L56" s="25">
        <v>3</v>
      </c>
      <c r="M56" s="26">
        <f t="shared" si="0"/>
        <v>0.44999999999999996</v>
      </c>
      <c r="N56" s="26">
        <f t="shared" si="5"/>
        <v>3</v>
      </c>
      <c r="O56" s="18">
        <v>0</v>
      </c>
      <c r="P56" s="18">
        <f t="shared" si="6"/>
        <v>0.75</v>
      </c>
      <c r="Q56" s="29">
        <f t="shared" si="7"/>
        <v>0.58</v>
      </c>
    </row>
    <row r="57" spans="1:17" ht="25.5">
      <c r="A57" s="31"/>
      <c r="B57" s="7" t="s">
        <v>105</v>
      </c>
      <c r="C57" s="22" t="s">
        <v>155</v>
      </c>
      <c r="D57" s="25">
        <v>3</v>
      </c>
      <c r="E57" s="26">
        <f t="shared" si="1"/>
        <v>0.75</v>
      </c>
      <c r="F57" s="25">
        <v>3</v>
      </c>
      <c r="G57" s="26">
        <f t="shared" si="2"/>
        <v>0.75</v>
      </c>
      <c r="H57" s="25">
        <v>3</v>
      </c>
      <c r="I57" s="26">
        <f t="shared" si="3"/>
        <v>0.6000000000000001</v>
      </c>
      <c r="J57" s="25">
        <v>3</v>
      </c>
      <c r="K57" s="26">
        <f t="shared" si="4"/>
        <v>0.44999999999999996</v>
      </c>
      <c r="L57" s="25">
        <v>2</v>
      </c>
      <c r="M57" s="26">
        <f t="shared" si="0"/>
        <v>0.3</v>
      </c>
      <c r="N57" s="26">
        <f t="shared" si="5"/>
        <v>2.8499999999999996</v>
      </c>
      <c r="O57" s="18">
        <v>0</v>
      </c>
      <c r="P57" s="18">
        <f t="shared" si="6"/>
        <v>0.71</v>
      </c>
      <c r="Q57" s="29">
        <f t="shared" si="7"/>
        <v>0.55</v>
      </c>
    </row>
    <row r="58" spans="1:17" ht="12.75">
      <c r="A58" s="31" t="s">
        <v>146</v>
      </c>
      <c r="B58" s="7" t="s">
        <v>107</v>
      </c>
      <c r="C58" s="14" t="s">
        <v>147</v>
      </c>
      <c r="D58" s="25">
        <v>2</v>
      </c>
      <c r="E58" s="26">
        <f t="shared" si="1"/>
        <v>0.5</v>
      </c>
      <c r="F58" s="25">
        <v>2</v>
      </c>
      <c r="G58" s="26">
        <f t="shared" si="2"/>
        <v>0.5</v>
      </c>
      <c r="H58" s="25">
        <v>2</v>
      </c>
      <c r="I58" s="26">
        <f t="shared" si="3"/>
        <v>0.4</v>
      </c>
      <c r="J58" s="25">
        <v>2</v>
      </c>
      <c r="K58" s="26">
        <f t="shared" si="4"/>
        <v>0.3</v>
      </c>
      <c r="L58" s="25">
        <v>2</v>
      </c>
      <c r="M58" s="26">
        <f t="shared" si="0"/>
        <v>0.3</v>
      </c>
      <c r="N58" s="26">
        <f t="shared" si="5"/>
        <v>2</v>
      </c>
      <c r="O58" s="18">
        <v>0.04</v>
      </c>
      <c r="P58" s="18">
        <f t="shared" si="6"/>
        <v>0.5</v>
      </c>
      <c r="Q58" s="29">
        <f t="shared" si="7"/>
        <v>0.42</v>
      </c>
    </row>
    <row r="59" spans="1:17" ht="12.75">
      <c r="A59" s="31"/>
      <c r="B59" s="7" t="s">
        <v>109</v>
      </c>
      <c r="C59" s="6" t="s">
        <v>104</v>
      </c>
      <c r="D59" s="25">
        <v>3</v>
      </c>
      <c r="E59" s="26">
        <f t="shared" si="1"/>
        <v>0.75</v>
      </c>
      <c r="F59" s="25">
        <v>3</v>
      </c>
      <c r="G59" s="26">
        <f t="shared" si="2"/>
        <v>0.75</v>
      </c>
      <c r="H59" s="25">
        <v>3</v>
      </c>
      <c r="I59" s="26">
        <f t="shared" si="3"/>
        <v>0.6000000000000001</v>
      </c>
      <c r="J59" s="25">
        <v>2</v>
      </c>
      <c r="K59" s="26">
        <f t="shared" si="4"/>
        <v>0.3</v>
      </c>
      <c r="L59" s="25">
        <v>3</v>
      </c>
      <c r="M59" s="26">
        <f t="shared" si="0"/>
        <v>0.44999999999999996</v>
      </c>
      <c r="N59" s="26">
        <f t="shared" si="5"/>
        <v>2.8499999999999996</v>
      </c>
      <c r="O59" s="18">
        <v>0.15</v>
      </c>
      <c r="P59" s="18">
        <f t="shared" si="6"/>
        <v>0.71</v>
      </c>
      <c r="Q59" s="29">
        <f t="shared" si="7"/>
        <v>0.66</v>
      </c>
    </row>
    <row r="60" spans="1:17" ht="12.75" customHeight="1">
      <c r="A60" s="31"/>
      <c r="B60" s="7" t="s">
        <v>110</v>
      </c>
      <c r="C60" s="6" t="s">
        <v>106</v>
      </c>
      <c r="D60" s="25">
        <v>1</v>
      </c>
      <c r="E60" s="26">
        <f t="shared" si="1"/>
        <v>0.25</v>
      </c>
      <c r="F60" s="25">
        <v>1</v>
      </c>
      <c r="G60" s="26">
        <f t="shared" si="2"/>
        <v>0.25</v>
      </c>
      <c r="H60" s="25">
        <v>1</v>
      </c>
      <c r="I60" s="26">
        <f t="shared" si="3"/>
        <v>0.2</v>
      </c>
      <c r="J60" s="25">
        <v>1</v>
      </c>
      <c r="K60" s="26">
        <f t="shared" si="4"/>
        <v>0.15</v>
      </c>
      <c r="L60" s="25">
        <v>1</v>
      </c>
      <c r="M60" s="26">
        <f t="shared" si="0"/>
        <v>0.15</v>
      </c>
      <c r="N60" s="26">
        <f t="shared" si="5"/>
        <v>1</v>
      </c>
      <c r="O60" s="18">
        <v>0</v>
      </c>
      <c r="P60" s="18">
        <f t="shared" si="6"/>
        <v>0.25</v>
      </c>
      <c r="Q60" s="29">
        <f t="shared" si="7"/>
        <v>0.19</v>
      </c>
    </row>
    <row r="61" spans="1:17" ht="25.5">
      <c r="A61" s="31"/>
      <c r="B61" s="7" t="s">
        <v>112</v>
      </c>
      <c r="C61" s="6" t="s">
        <v>108</v>
      </c>
      <c r="D61" s="25">
        <v>3</v>
      </c>
      <c r="E61" s="26">
        <f t="shared" si="1"/>
        <v>0.75</v>
      </c>
      <c r="F61" s="25">
        <v>3</v>
      </c>
      <c r="G61" s="26">
        <f t="shared" si="2"/>
        <v>0.75</v>
      </c>
      <c r="H61" s="25">
        <v>3</v>
      </c>
      <c r="I61" s="26">
        <f t="shared" si="3"/>
        <v>0.6000000000000001</v>
      </c>
      <c r="J61" s="25">
        <v>3</v>
      </c>
      <c r="K61" s="26">
        <f t="shared" si="4"/>
        <v>0.44999999999999996</v>
      </c>
      <c r="L61" s="25">
        <v>3</v>
      </c>
      <c r="M61" s="26">
        <f t="shared" si="0"/>
        <v>0.44999999999999996</v>
      </c>
      <c r="N61" s="26">
        <f t="shared" si="5"/>
        <v>3</v>
      </c>
      <c r="O61" s="18">
        <v>0.04</v>
      </c>
      <c r="P61" s="18">
        <f t="shared" si="6"/>
        <v>0.75</v>
      </c>
      <c r="Q61" s="29">
        <f t="shared" si="7"/>
        <v>0.61</v>
      </c>
    </row>
    <row r="62" spans="1:17" ht="12.75">
      <c r="A62" s="31"/>
      <c r="B62" s="7" t="s">
        <v>114</v>
      </c>
      <c r="C62" s="5" t="s">
        <v>148</v>
      </c>
      <c r="D62" s="25">
        <v>2</v>
      </c>
      <c r="E62" s="26">
        <f t="shared" si="1"/>
        <v>0.5</v>
      </c>
      <c r="F62" s="25">
        <v>2</v>
      </c>
      <c r="G62" s="26">
        <f t="shared" si="2"/>
        <v>0.5</v>
      </c>
      <c r="H62" s="25">
        <v>2</v>
      </c>
      <c r="I62" s="26">
        <f t="shared" si="3"/>
        <v>0.4</v>
      </c>
      <c r="J62" s="25">
        <v>2</v>
      </c>
      <c r="K62" s="26">
        <f t="shared" si="4"/>
        <v>0.3</v>
      </c>
      <c r="L62" s="25">
        <v>2</v>
      </c>
      <c r="M62" s="26">
        <f t="shared" si="0"/>
        <v>0.3</v>
      </c>
      <c r="N62" s="26">
        <f t="shared" si="5"/>
        <v>2</v>
      </c>
      <c r="O62" s="18">
        <v>0</v>
      </c>
      <c r="P62" s="18">
        <f t="shared" si="6"/>
        <v>0.5</v>
      </c>
      <c r="Q62" s="29">
        <f t="shared" si="7"/>
        <v>0.38</v>
      </c>
    </row>
    <row r="63" spans="1:17" ht="12.75">
      <c r="A63" s="31"/>
      <c r="B63" s="7" t="s">
        <v>115</v>
      </c>
      <c r="C63" s="5" t="s">
        <v>149</v>
      </c>
      <c r="D63" s="25">
        <v>3</v>
      </c>
      <c r="E63" s="26">
        <f t="shared" si="1"/>
        <v>0.75</v>
      </c>
      <c r="F63" s="25">
        <v>3</v>
      </c>
      <c r="G63" s="26">
        <f t="shared" si="2"/>
        <v>0.75</v>
      </c>
      <c r="H63" s="25">
        <v>3</v>
      </c>
      <c r="I63" s="26">
        <f t="shared" si="3"/>
        <v>0.6000000000000001</v>
      </c>
      <c r="J63" s="25">
        <v>2</v>
      </c>
      <c r="K63" s="26">
        <f t="shared" si="4"/>
        <v>0.3</v>
      </c>
      <c r="L63" s="25">
        <v>2</v>
      </c>
      <c r="M63" s="26">
        <f t="shared" si="0"/>
        <v>0.3</v>
      </c>
      <c r="N63" s="26">
        <f t="shared" si="5"/>
        <v>2.6999999999999997</v>
      </c>
      <c r="O63" s="18">
        <v>0.04</v>
      </c>
      <c r="P63" s="18">
        <f t="shared" si="6"/>
        <v>0.68</v>
      </c>
      <c r="Q63" s="29">
        <f t="shared" si="7"/>
        <v>0.55</v>
      </c>
    </row>
    <row r="64" spans="1:17" ht="12.75">
      <c r="A64" s="31"/>
      <c r="B64" s="7" t="s">
        <v>117</v>
      </c>
      <c r="C64" s="5" t="s">
        <v>111</v>
      </c>
      <c r="D64" s="25">
        <v>3</v>
      </c>
      <c r="E64" s="26">
        <f t="shared" si="1"/>
        <v>0.75</v>
      </c>
      <c r="F64" s="25">
        <v>2</v>
      </c>
      <c r="G64" s="26">
        <f t="shared" si="2"/>
        <v>0.5</v>
      </c>
      <c r="H64" s="25">
        <v>2</v>
      </c>
      <c r="I64" s="26">
        <f t="shared" si="3"/>
        <v>0.4</v>
      </c>
      <c r="J64" s="25">
        <v>3</v>
      </c>
      <c r="K64" s="26">
        <f t="shared" si="4"/>
        <v>0.44999999999999996</v>
      </c>
      <c r="L64" s="25">
        <v>2</v>
      </c>
      <c r="M64" s="26">
        <f t="shared" si="0"/>
        <v>0.3</v>
      </c>
      <c r="N64" s="26">
        <f t="shared" si="5"/>
        <v>2.3999999999999995</v>
      </c>
      <c r="O64" s="18">
        <v>0.11</v>
      </c>
      <c r="P64" s="18">
        <f t="shared" si="6"/>
        <v>0.6</v>
      </c>
      <c r="Q64" s="29">
        <f t="shared" si="7"/>
        <v>0.55</v>
      </c>
    </row>
    <row r="65" spans="1:17" ht="12.75">
      <c r="A65" s="31"/>
      <c r="B65" s="7" t="s">
        <v>118</v>
      </c>
      <c r="C65" s="5" t="s">
        <v>113</v>
      </c>
      <c r="D65" s="25">
        <v>3</v>
      </c>
      <c r="E65" s="26">
        <f t="shared" si="1"/>
        <v>0.75</v>
      </c>
      <c r="F65" s="25">
        <v>3</v>
      </c>
      <c r="G65" s="26">
        <f t="shared" si="2"/>
        <v>0.75</v>
      </c>
      <c r="H65" s="25">
        <v>3</v>
      </c>
      <c r="I65" s="26">
        <f t="shared" si="3"/>
        <v>0.6000000000000001</v>
      </c>
      <c r="J65" s="25">
        <v>3</v>
      </c>
      <c r="K65" s="26">
        <f t="shared" si="4"/>
        <v>0.44999999999999996</v>
      </c>
      <c r="L65" s="25">
        <v>3</v>
      </c>
      <c r="M65" s="26">
        <f t="shared" si="0"/>
        <v>0.44999999999999996</v>
      </c>
      <c r="N65" s="26">
        <f t="shared" si="5"/>
        <v>3</v>
      </c>
      <c r="O65" s="18">
        <v>0.04</v>
      </c>
      <c r="P65" s="18">
        <f t="shared" si="6"/>
        <v>0.75</v>
      </c>
      <c r="Q65" s="29">
        <f t="shared" si="7"/>
        <v>0.61</v>
      </c>
    </row>
    <row r="66" spans="1:17" ht="12.75">
      <c r="A66" s="31"/>
      <c r="B66" s="7" t="s">
        <v>120</v>
      </c>
      <c r="C66" s="5" t="s">
        <v>116</v>
      </c>
      <c r="D66" s="25">
        <v>3</v>
      </c>
      <c r="E66" s="26">
        <f t="shared" si="1"/>
        <v>0.75</v>
      </c>
      <c r="F66" s="25">
        <v>3</v>
      </c>
      <c r="G66" s="26">
        <f t="shared" si="2"/>
        <v>0.75</v>
      </c>
      <c r="H66" s="25">
        <v>3</v>
      </c>
      <c r="I66" s="26">
        <f t="shared" si="3"/>
        <v>0.6000000000000001</v>
      </c>
      <c r="J66" s="25">
        <v>3</v>
      </c>
      <c r="K66" s="26">
        <f t="shared" si="4"/>
        <v>0.44999999999999996</v>
      </c>
      <c r="L66" s="25">
        <v>3</v>
      </c>
      <c r="M66" s="26">
        <f t="shared" si="0"/>
        <v>0.44999999999999996</v>
      </c>
      <c r="N66" s="26">
        <f t="shared" si="5"/>
        <v>3</v>
      </c>
      <c r="O66" s="18">
        <v>0</v>
      </c>
      <c r="P66" s="18">
        <f t="shared" si="6"/>
        <v>0.75</v>
      </c>
      <c r="Q66" s="29">
        <f t="shared" si="7"/>
        <v>0.58</v>
      </c>
    </row>
    <row r="67" spans="1:17" ht="12.75">
      <c r="A67" s="31"/>
      <c r="B67" s="7" t="s">
        <v>122</v>
      </c>
      <c r="C67" s="6" t="s">
        <v>119</v>
      </c>
      <c r="D67" s="25">
        <v>3</v>
      </c>
      <c r="E67" s="26">
        <f t="shared" si="1"/>
        <v>0.75</v>
      </c>
      <c r="F67" s="25">
        <v>3</v>
      </c>
      <c r="G67" s="26">
        <f t="shared" si="2"/>
        <v>0.75</v>
      </c>
      <c r="H67" s="25">
        <v>3</v>
      </c>
      <c r="I67" s="26">
        <f t="shared" si="3"/>
        <v>0.6000000000000001</v>
      </c>
      <c r="J67" s="25">
        <v>3</v>
      </c>
      <c r="K67" s="26">
        <f t="shared" si="4"/>
        <v>0.44999999999999996</v>
      </c>
      <c r="L67" s="25">
        <v>3</v>
      </c>
      <c r="M67" s="26">
        <f t="shared" si="0"/>
        <v>0.44999999999999996</v>
      </c>
      <c r="N67" s="26">
        <f t="shared" si="5"/>
        <v>3</v>
      </c>
      <c r="O67" s="17">
        <v>0.04</v>
      </c>
      <c r="P67" s="18">
        <f t="shared" si="6"/>
        <v>0.75</v>
      </c>
      <c r="Q67" s="29">
        <f t="shared" si="7"/>
        <v>0.61</v>
      </c>
    </row>
    <row r="68" spans="1:17" ht="12.75">
      <c r="A68" s="31"/>
      <c r="B68" s="7" t="s">
        <v>124</v>
      </c>
      <c r="C68" s="6" t="s">
        <v>121</v>
      </c>
      <c r="D68" s="25">
        <v>2</v>
      </c>
      <c r="E68" s="26">
        <f t="shared" si="1"/>
        <v>0.5</v>
      </c>
      <c r="F68" s="25">
        <v>1</v>
      </c>
      <c r="G68" s="26">
        <f t="shared" si="2"/>
        <v>0.25</v>
      </c>
      <c r="H68" s="25">
        <v>1</v>
      </c>
      <c r="I68" s="26">
        <f t="shared" si="3"/>
        <v>0.2</v>
      </c>
      <c r="J68" s="25">
        <v>2</v>
      </c>
      <c r="K68" s="26">
        <f t="shared" si="4"/>
        <v>0.3</v>
      </c>
      <c r="L68" s="25">
        <v>1</v>
      </c>
      <c r="M68" s="26">
        <f t="shared" si="0"/>
        <v>0.15</v>
      </c>
      <c r="N68" s="26">
        <f t="shared" si="5"/>
        <v>1.4</v>
      </c>
      <c r="O68" s="17">
        <v>0.04</v>
      </c>
      <c r="P68" s="18">
        <f t="shared" si="6"/>
        <v>0.35</v>
      </c>
      <c r="Q68" s="29">
        <f t="shared" si="7"/>
        <v>0.3</v>
      </c>
    </row>
    <row r="69" spans="1:17" ht="12.75">
      <c r="A69" s="31"/>
      <c r="B69" s="7" t="s">
        <v>126</v>
      </c>
      <c r="C69" s="6" t="s">
        <v>141</v>
      </c>
      <c r="D69" s="25">
        <v>3</v>
      </c>
      <c r="E69" s="26">
        <f t="shared" si="1"/>
        <v>0.75</v>
      </c>
      <c r="F69" s="25">
        <v>3</v>
      </c>
      <c r="G69" s="26">
        <f t="shared" si="2"/>
        <v>0.75</v>
      </c>
      <c r="H69" s="25">
        <v>3</v>
      </c>
      <c r="I69" s="26">
        <f t="shared" si="3"/>
        <v>0.6000000000000001</v>
      </c>
      <c r="J69" s="25">
        <v>3</v>
      </c>
      <c r="K69" s="26">
        <f t="shared" si="4"/>
        <v>0.44999999999999996</v>
      </c>
      <c r="L69" s="25">
        <v>3</v>
      </c>
      <c r="M69" s="26">
        <f t="shared" si="0"/>
        <v>0.44999999999999996</v>
      </c>
      <c r="N69" s="26">
        <f t="shared" si="5"/>
        <v>3</v>
      </c>
      <c r="O69" s="17">
        <v>0</v>
      </c>
      <c r="P69" s="18">
        <f t="shared" si="6"/>
        <v>0.75</v>
      </c>
      <c r="Q69" s="29">
        <f t="shared" si="7"/>
        <v>0.58</v>
      </c>
    </row>
    <row r="70" spans="1:17" ht="12.75">
      <c r="A70" s="31"/>
      <c r="B70" s="7" t="s">
        <v>128</v>
      </c>
      <c r="C70" s="6" t="s">
        <v>123</v>
      </c>
      <c r="D70" s="25">
        <v>2</v>
      </c>
      <c r="E70" s="26">
        <f t="shared" si="1"/>
        <v>0.5</v>
      </c>
      <c r="F70" s="25">
        <v>2</v>
      </c>
      <c r="G70" s="26">
        <f t="shared" si="2"/>
        <v>0.5</v>
      </c>
      <c r="H70" s="25">
        <v>2</v>
      </c>
      <c r="I70" s="26">
        <f t="shared" si="3"/>
        <v>0.4</v>
      </c>
      <c r="J70" s="25">
        <v>2</v>
      </c>
      <c r="K70" s="26">
        <f t="shared" si="4"/>
        <v>0.3</v>
      </c>
      <c r="L70" s="25">
        <v>2</v>
      </c>
      <c r="M70" s="26">
        <f t="shared" si="0"/>
        <v>0.3</v>
      </c>
      <c r="N70" s="26">
        <f t="shared" si="5"/>
        <v>2</v>
      </c>
      <c r="O70" s="17">
        <v>0.04</v>
      </c>
      <c r="P70" s="18">
        <f t="shared" si="6"/>
        <v>0.5</v>
      </c>
      <c r="Q70" s="29">
        <f t="shared" si="7"/>
        <v>0.42</v>
      </c>
    </row>
    <row r="71" spans="1:17" ht="12.75">
      <c r="A71" s="31"/>
      <c r="B71" s="7" t="s">
        <v>135</v>
      </c>
      <c r="C71" s="6" t="s">
        <v>125</v>
      </c>
      <c r="D71" s="25">
        <v>2</v>
      </c>
      <c r="E71" s="26">
        <f t="shared" si="1"/>
        <v>0.5</v>
      </c>
      <c r="F71" s="25">
        <v>2</v>
      </c>
      <c r="G71" s="26">
        <f t="shared" si="2"/>
        <v>0.5</v>
      </c>
      <c r="H71" s="25">
        <v>2</v>
      </c>
      <c r="I71" s="26">
        <f t="shared" si="3"/>
        <v>0.4</v>
      </c>
      <c r="J71" s="25">
        <v>2</v>
      </c>
      <c r="K71" s="26">
        <f t="shared" si="4"/>
        <v>0.3</v>
      </c>
      <c r="L71" s="25">
        <v>2</v>
      </c>
      <c r="M71" s="26">
        <f t="shared" si="0"/>
        <v>0.3</v>
      </c>
      <c r="N71" s="26">
        <f t="shared" si="5"/>
        <v>2</v>
      </c>
      <c r="O71" s="17">
        <v>0.04</v>
      </c>
      <c r="P71" s="18">
        <f t="shared" si="6"/>
        <v>0.5</v>
      </c>
      <c r="Q71" s="29">
        <f t="shared" si="7"/>
        <v>0.42</v>
      </c>
    </row>
    <row r="72" spans="1:17" ht="12.75">
      <c r="A72" s="31"/>
      <c r="B72" s="7" t="s">
        <v>137</v>
      </c>
      <c r="C72" s="6" t="s">
        <v>127</v>
      </c>
      <c r="D72" s="25">
        <v>2</v>
      </c>
      <c r="E72" s="26">
        <f t="shared" si="1"/>
        <v>0.5</v>
      </c>
      <c r="F72" s="25">
        <v>2</v>
      </c>
      <c r="G72" s="26">
        <f t="shared" si="2"/>
        <v>0.5</v>
      </c>
      <c r="H72" s="25">
        <v>2</v>
      </c>
      <c r="I72" s="26">
        <f t="shared" si="3"/>
        <v>0.4</v>
      </c>
      <c r="J72" s="25">
        <v>2</v>
      </c>
      <c r="K72" s="26">
        <f t="shared" si="4"/>
        <v>0.3</v>
      </c>
      <c r="L72" s="25">
        <v>2</v>
      </c>
      <c r="M72" s="26">
        <f>L72*$M$6</f>
        <v>0.3</v>
      </c>
      <c r="N72" s="26">
        <f t="shared" si="5"/>
        <v>2</v>
      </c>
      <c r="O72" s="17">
        <v>0</v>
      </c>
      <c r="P72" s="18">
        <f t="shared" si="6"/>
        <v>0.5</v>
      </c>
      <c r="Q72" s="29">
        <f t="shared" si="7"/>
        <v>0.38</v>
      </c>
    </row>
  </sheetData>
  <sheetProtection/>
  <mergeCells count="26">
    <mergeCell ref="A58:A72"/>
    <mergeCell ref="A3:Q3"/>
    <mergeCell ref="B5:B7"/>
    <mergeCell ref="C5:C7"/>
    <mergeCell ref="D5:M5"/>
    <mergeCell ref="O5:O6"/>
    <mergeCell ref="P5:P6"/>
    <mergeCell ref="Q5:Q7"/>
    <mergeCell ref="H6:H7"/>
    <mergeCell ref="D6:D7"/>
    <mergeCell ref="E6:E7"/>
    <mergeCell ref="A5:A7"/>
    <mergeCell ref="I6:I7"/>
    <mergeCell ref="F6:F7"/>
    <mergeCell ref="M6:M7"/>
    <mergeCell ref="J6:J7"/>
    <mergeCell ref="K6:K7"/>
    <mergeCell ref="G6:G7"/>
    <mergeCell ref="L6:L7"/>
    <mergeCell ref="A52:A57"/>
    <mergeCell ref="A8:A16"/>
    <mergeCell ref="A19:A33"/>
    <mergeCell ref="A38:A39"/>
    <mergeCell ref="A40:A41"/>
    <mergeCell ref="A42:A44"/>
    <mergeCell ref="A47:A51"/>
  </mergeCells>
  <printOptions/>
  <pageMargins left="0.52" right="0.57" top="0.73" bottom="0.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Grazyna Leppert</dc:creator>
  <cp:keywords/>
  <dc:description/>
  <cp:lastModifiedBy>gleppert</cp:lastModifiedBy>
  <cp:lastPrinted>2016-12-29T09:21:32Z</cp:lastPrinted>
  <dcterms:created xsi:type="dcterms:W3CDTF">2009-10-24T16:55:25Z</dcterms:created>
  <dcterms:modified xsi:type="dcterms:W3CDTF">2016-12-29T09:22:17Z</dcterms:modified>
  <cp:category/>
  <cp:version/>
  <cp:contentType/>
  <cp:contentStatus/>
</cp:coreProperties>
</file>