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<sst xmlns="http://schemas.openxmlformats.org/spreadsheetml/2006/main" count="55" uniqueCount="47">
  <si>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</si>
  <si>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</si>
  <si>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</si>
  <si>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</si>
  <si>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</si>
  <si>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</si>
  <si>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</si>
  <si>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</si>
  <si>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</si>
  <si>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</si>
  <si>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</si>
  <si>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</si>
  <si>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ZMIANY WYDATKÓW BUDŻETOWYCH</t>
  </si>
  <si>
    <t>RAZEM ZMIANY WYDATKÓW</t>
  </si>
  <si>
    <t>BUDŻET POWIATU IŁAWSKIEGO PO ZMIANACH</t>
  </si>
  <si>
    <t>Pomoc społeczna</t>
  </si>
  <si>
    <t>Domy pomocy społecznej</t>
  </si>
  <si>
    <t>Wynagrodzenia osobowe pracowników</t>
  </si>
  <si>
    <t>Składki na ubezpieczenia społeczne</t>
  </si>
  <si>
    <t>Zakup materiałów i wyposażenia</t>
  </si>
  <si>
    <t>WYDATKI BUDŻETOWE PO ZMIANACH - OGÓŁEM</t>
  </si>
  <si>
    <t>Paragraf</t>
  </si>
  <si>
    <t xml:space="preserve">            Załącznik Nr 1</t>
  </si>
  <si>
    <t>Zakup usług remontowych</t>
  </si>
  <si>
    <t>Odpisy na zakładowy fundusz świadczeń socjalnych</t>
  </si>
  <si>
    <t>Składki na Fundusz Pracy</t>
  </si>
  <si>
    <t>Transport i łączność</t>
  </si>
  <si>
    <t>Drogi publiczne powiatowe</t>
  </si>
  <si>
    <t>Wydatki inwestycyjne jednostek budżetowych</t>
  </si>
  <si>
    <t>Nagrody i wydatki osobowe niezaliczone do wynagrodzeń</t>
  </si>
  <si>
    <t>Wpłaty na Państwowy Fundusz Rehabilitacji Osób Niepełnosprawnych</t>
  </si>
  <si>
    <t>Zakup energii</t>
  </si>
  <si>
    <t>Dotacje celowe otrzymane z budżetu państwa na zadania bieżące z zakresu administracji rządowej oraz inne zadania zlecone ustawami realizowane przez powiat</t>
  </si>
  <si>
    <t>Zakup usług pozostałych</t>
  </si>
  <si>
    <t xml:space="preserve">            z dnia 30 września 2004 r.</t>
  </si>
  <si>
    <t xml:space="preserve">            do Uchwały Rady Powiatu Nr XXII/          /2004</t>
  </si>
  <si>
    <t>010</t>
  </si>
  <si>
    <t>01005</t>
  </si>
  <si>
    <t>Świadczenia rodzinne oraz składki na ubezpieczenia emerytalne i rentowe z ubezpieczenia społecznego</t>
  </si>
  <si>
    <t>Rolnictwo i łowiectwo</t>
  </si>
  <si>
    <t>Prace geodezyjno-urządzeniowe na potrzeby rolnictwa</t>
  </si>
  <si>
    <t>Kultura fizyczna i sport</t>
  </si>
  <si>
    <t>Pozostała działalność</t>
  </si>
  <si>
    <t>Dotacje celowe otrzymane z budżetu państwa na realizację inwestycji i zakupów inwestycyjnych własnych powiatu</t>
  </si>
  <si>
    <t>Świadczenia społeczne</t>
  </si>
  <si>
    <t>Dodatkowe wynagrodzenie roczne</t>
  </si>
  <si>
    <t>Placówki opiekuńczo-wychowawcze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</si>
</sst>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20">
      <selection activeCell="D28" sqref="D28"/>
    </sheetView>
  </sheetViews>
  <sheetFormatPr defaultColWidth="9.00390625" defaultRowHeight="12.75"/>
  <cols>
    <col min="1" max="1" width="4.875" style="0" bestFit="1" customWidth="1"/>
    <col min="2" max="2" width="7.75390625" style="0" bestFit="1" customWidth="1"/>
    <col min="3" max="3" width="8.125" style="0" bestFit="1" customWidth="1"/>
    <col min="4" max="4" width="25.625" style="0" customWidth="1"/>
    <col min="5" max="5" width="13.00390625" style="0" customWidth="1"/>
    <col min="6" max="6" width="10.875" style="0" customWidth="1"/>
    <col min="7" max="7" width="11.75390625" style="0" bestFit="1" customWidth="1"/>
    <col min="8" max="8" width="12.375" style="0" customWidth="1"/>
  </cols>
  <sheetData>
    <row r="1" spans="5:8" ht="12.75">
      <c r="E1" s="33" t="s">
        <v>22</v>
      </c>
      <c r="G1" s="5"/>
      <c r="H1" s="5"/>
    </row>
    <row r="2" spans="5:8" ht="12.75">
      <c r="E2" s="34" t="s">
        <v>35</v>
      </c>
      <c r="G2" s="5"/>
      <c r="H2" s="5"/>
    </row>
    <row r="3" ht="12.75">
      <c r="E3" s="34" t="s">
        <v>34</v>
      </c>
    </row>
    <row r="5" spans="1:8" ht="12.75">
      <c r="A5" s="44" t="s">
        <v>14</v>
      </c>
      <c r="B5" s="45"/>
      <c r="C5" s="45"/>
      <c r="D5" s="45"/>
      <c r="E5" s="45"/>
      <c r="F5" s="45"/>
      <c r="G5" s="45"/>
      <c r="H5" s="45"/>
    </row>
    <row r="6" ht="8.25" customHeight="1"/>
    <row r="7" spans="1:8" ht="27.75" customHeight="1">
      <c r="A7" s="32" t="s">
        <v>0</v>
      </c>
      <c r="B7" s="32" t="s">
        <v>1</v>
      </c>
      <c r="C7" s="31" t="s">
        <v>21</v>
      </c>
      <c r="D7" s="32" t="s">
        <v>2</v>
      </c>
      <c r="E7" s="31" t="s">
        <v>3</v>
      </c>
      <c r="F7" s="31" t="s">
        <v>4</v>
      </c>
      <c r="G7" s="31" t="s">
        <v>5</v>
      </c>
      <c r="H7" s="31" t="s">
        <v>6</v>
      </c>
    </row>
    <row r="8" spans="1:8" ht="8.25" customHeight="1">
      <c r="A8" s="12">
        <v>1</v>
      </c>
      <c r="B8" s="12">
        <v>2</v>
      </c>
      <c r="C8" s="12">
        <v>3</v>
      </c>
      <c r="D8" s="3">
        <v>4</v>
      </c>
      <c r="E8" s="4">
        <v>5</v>
      </c>
      <c r="F8" s="4">
        <v>6</v>
      </c>
      <c r="G8" s="4">
        <v>7</v>
      </c>
      <c r="H8" s="4">
        <v>8</v>
      </c>
    </row>
    <row r="9" spans="1:8" s="17" customFormat="1" ht="22.5">
      <c r="A9" s="16"/>
      <c r="B9" s="16"/>
      <c r="C9" s="16"/>
      <c r="D9" s="11" t="s">
        <v>7</v>
      </c>
      <c r="E9" s="7">
        <v>45023610</v>
      </c>
      <c r="F9" s="8"/>
      <c r="G9" s="8"/>
      <c r="H9" s="8"/>
    </row>
    <row r="10" spans="1:8" s="17" customFormat="1" ht="22.5">
      <c r="A10" s="18"/>
      <c r="B10" s="18"/>
      <c r="C10" s="18"/>
      <c r="D10" s="11" t="s">
        <v>8</v>
      </c>
      <c r="E10" s="8"/>
      <c r="F10" s="8"/>
      <c r="G10" s="8"/>
      <c r="H10" s="8"/>
    </row>
    <row r="11" spans="1:8" s="17" customFormat="1" ht="12.75">
      <c r="A11" s="24">
        <v>852</v>
      </c>
      <c r="B11" s="13"/>
      <c r="C11" s="13"/>
      <c r="D11" s="19" t="s">
        <v>15</v>
      </c>
      <c r="E11" s="7">
        <v>4366217</v>
      </c>
      <c r="F11" s="7">
        <f>SUM(F12,F14)</f>
        <v>350992</v>
      </c>
      <c r="G11" s="7">
        <f>SUM(G12,G14)</f>
        <v>0</v>
      </c>
      <c r="H11" s="9">
        <f>SUM(E11:F11,-IF(ISNUMBER(G11),G11,0))</f>
        <v>4717209</v>
      </c>
    </row>
    <row r="12" spans="1:8" s="17" customFormat="1" ht="12.75">
      <c r="A12" s="52"/>
      <c r="B12" s="23">
        <v>85202</v>
      </c>
      <c r="C12" s="2"/>
      <c r="D12" s="20" t="s">
        <v>16</v>
      </c>
      <c r="E12" s="7">
        <v>3722487</v>
      </c>
      <c r="F12" s="7">
        <f>SUM(F13)</f>
        <v>350311</v>
      </c>
      <c r="G12" s="7">
        <f>SUM(G13)</f>
        <v>0</v>
      </c>
      <c r="H12" s="9">
        <f>SUM(E12:F12,-IF(ISNUMBER(G12),G12,0))</f>
        <v>4072798</v>
      </c>
    </row>
    <row r="13" spans="1:8" s="17" customFormat="1" ht="45">
      <c r="A13" s="42"/>
      <c r="B13" s="23"/>
      <c r="C13" s="2">
        <v>6430</v>
      </c>
      <c r="D13" s="21" t="s">
        <v>43</v>
      </c>
      <c r="E13" s="8">
        <v>0</v>
      </c>
      <c r="F13" s="8">
        <v>350311</v>
      </c>
      <c r="G13" s="8">
        <v>0</v>
      </c>
      <c r="H13" s="10">
        <f>SUM(E13:F13,-IF(ISNUMBER(G13),G13,0))</f>
        <v>350311</v>
      </c>
    </row>
    <row r="14" spans="1:8" s="17" customFormat="1" ht="45">
      <c r="A14" s="42"/>
      <c r="B14" s="23">
        <v>85212</v>
      </c>
      <c r="C14" s="2"/>
      <c r="D14" s="20" t="s">
        <v>38</v>
      </c>
      <c r="E14" s="7">
        <v>8896</v>
      </c>
      <c r="F14" s="7">
        <f>SUM(F15)</f>
        <v>681</v>
      </c>
      <c r="G14" s="7">
        <f>SUM(G15)</f>
        <v>0</v>
      </c>
      <c r="H14" s="9">
        <f>SUM(E14:F14,-IF(ISNUMBER(G14),G14,0))</f>
        <v>9577</v>
      </c>
    </row>
    <row r="15" spans="1:8" s="17" customFormat="1" ht="67.5">
      <c r="A15" s="43"/>
      <c r="B15" s="23"/>
      <c r="C15" s="2">
        <v>2110</v>
      </c>
      <c r="D15" s="21" t="s">
        <v>32</v>
      </c>
      <c r="E15" s="8">
        <v>8896</v>
      </c>
      <c r="F15" s="8">
        <v>681</v>
      </c>
      <c r="G15" s="8">
        <v>0</v>
      </c>
      <c r="H15" s="10">
        <f>SUM(E15:F15,-IF(ISNUMBER(G15),G15,0))</f>
        <v>9577</v>
      </c>
    </row>
    <row r="16" spans="1:8" s="17" customFormat="1" ht="12.75">
      <c r="A16" s="15"/>
      <c r="B16" s="6"/>
      <c r="C16" s="6"/>
      <c r="D16" s="4" t="s">
        <v>9</v>
      </c>
      <c r="E16" s="8"/>
      <c r="F16" s="7">
        <f>SUM(F11)</f>
        <v>350992</v>
      </c>
      <c r="G16" s="7">
        <f>SUM(G11)</f>
        <v>0</v>
      </c>
      <c r="H16" s="8"/>
    </row>
    <row r="17" spans="1:8" s="17" customFormat="1" ht="12.75">
      <c r="A17" s="46" t="s">
        <v>10</v>
      </c>
      <c r="B17" s="47"/>
      <c r="C17" s="47"/>
      <c r="D17" s="48"/>
      <c r="E17" s="8"/>
      <c r="F17" s="8"/>
      <c r="G17" s="8"/>
      <c r="H17" s="7">
        <f>SUM(E9,F16,-G16)</f>
        <v>45374602</v>
      </c>
    </row>
    <row r="18" spans="1:8" s="17" customFormat="1" ht="6.75" customHeight="1">
      <c r="A18" s="49"/>
      <c r="B18" s="50"/>
      <c r="C18" s="50"/>
      <c r="D18" s="51"/>
      <c r="E18" s="51"/>
      <c r="F18" s="51"/>
      <c r="G18" s="51"/>
      <c r="H18" s="51"/>
    </row>
    <row r="19" spans="1:8" s="17" customFormat="1" ht="22.5">
      <c r="A19" s="14"/>
      <c r="B19" s="14"/>
      <c r="C19" s="14"/>
      <c r="D19" s="11" t="s">
        <v>11</v>
      </c>
      <c r="E19" s="7">
        <v>47061378</v>
      </c>
      <c r="F19" s="8"/>
      <c r="G19" s="8"/>
      <c r="H19" s="8"/>
    </row>
    <row r="20" spans="1:8" s="17" customFormat="1" ht="22.5">
      <c r="A20" s="15"/>
      <c r="B20" s="15"/>
      <c r="C20" s="15"/>
      <c r="D20" s="11" t="s">
        <v>12</v>
      </c>
      <c r="E20" s="8"/>
      <c r="F20" s="8"/>
      <c r="G20" s="8"/>
      <c r="H20" s="8"/>
    </row>
    <row r="21" spans="1:8" s="17" customFormat="1" ht="12.75">
      <c r="A21" s="35" t="s">
        <v>36</v>
      </c>
      <c r="B21" s="2"/>
      <c r="C21" s="2"/>
      <c r="D21" s="37" t="s">
        <v>39</v>
      </c>
      <c r="E21" s="7">
        <v>45000</v>
      </c>
      <c r="F21" s="7">
        <f>SUM(F22)</f>
        <v>700</v>
      </c>
      <c r="G21" s="7">
        <f>SUM(G22)</f>
        <v>700</v>
      </c>
      <c r="H21" s="9">
        <f aca="true" t="shared" si="0" ref="H21:H38">SUM(E21:F21,-IF(ISNUMBER(G21),G21,0))</f>
        <v>45000</v>
      </c>
    </row>
    <row r="22" spans="1:8" s="17" customFormat="1" ht="33.75">
      <c r="A22" s="25"/>
      <c r="B22" s="38" t="s">
        <v>37</v>
      </c>
      <c r="C22" s="13"/>
      <c r="D22" s="36" t="s">
        <v>40</v>
      </c>
      <c r="E22" s="7">
        <v>45000</v>
      </c>
      <c r="F22" s="7">
        <f>SUM(F23:F25)</f>
        <v>700</v>
      </c>
      <c r="G22" s="7">
        <f>SUM(G23:G25)</f>
        <v>700</v>
      </c>
      <c r="H22" s="9">
        <f t="shared" si="0"/>
        <v>45000</v>
      </c>
    </row>
    <row r="23" spans="1:8" s="17" customFormat="1" ht="22.5">
      <c r="A23" s="26"/>
      <c r="B23" s="25"/>
      <c r="C23" s="2">
        <v>4110</v>
      </c>
      <c r="D23" s="21" t="s">
        <v>18</v>
      </c>
      <c r="E23" s="8">
        <v>0</v>
      </c>
      <c r="F23" s="8">
        <v>600</v>
      </c>
      <c r="G23" s="8">
        <v>0</v>
      </c>
      <c r="H23" s="10">
        <f t="shared" si="0"/>
        <v>600</v>
      </c>
    </row>
    <row r="24" spans="1:8" s="17" customFormat="1" ht="12.75">
      <c r="A24" s="15"/>
      <c r="B24" s="15"/>
      <c r="C24" s="13">
        <v>4120</v>
      </c>
      <c r="D24" s="40" t="s">
        <v>25</v>
      </c>
      <c r="E24" s="8">
        <v>0</v>
      </c>
      <c r="F24" s="8">
        <v>100</v>
      </c>
      <c r="G24" s="8">
        <v>0</v>
      </c>
      <c r="H24" s="10">
        <f t="shared" si="0"/>
        <v>100</v>
      </c>
    </row>
    <row r="25" spans="1:8" s="17" customFormat="1" ht="12.75">
      <c r="A25" s="15"/>
      <c r="B25" s="15"/>
      <c r="C25" s="13">
        <v>4300</v>
      </c>
      <c r="D25" s="40" t="s">
        <v>33</v>
      </c>
      <c r="E25" s="8">
        <v>45000</v>
      </c>
      <c r="F25" s="8">
        <v>0</v>
      </c>
      <c r="G25" s="8">
        <v>700</v>
      </c>
      <c r="H25" s="10">
        <f t="shared" si="0"/>
        <v>44300</v>
      </c>
    </row>
    <row r="26" spans="1:8" s="17" customFormat="1" ht="12.75">
      <c r="A26" s="2">
        <v>852</v>
      </c>
      <c r="B26" s="2"/>
      <c r="C26" s="2"/>
      <c r="D26" s="19" t="s">
        <v>15</v>
      </c>
      <c r="E26" s="7">
        <v>7097997</v>
      </c>
      <c r="F26" s="7">
        <f>SUM(F30,F32,F27)</f>
        <v>354467</v>
      </c>
      <c r="G26" s="7">
        <f>SUM(G30,G32,G27)</f>
        <v>3475</v>
      </c>
      <c r="H26" s="9">
        <f t="shared" si="0"/>
        <v>7448989</v>
      </c>
    </row>
    <row r="27" spans="1:8" s="17" customFormat="1" ht="22.5">
      <c r="A27" s="25"/>
      <c r="B27" s="2">
        <v>85201</v>
      </c>
      <c r="C27" s="2"/>
      <c r="D27" s="20" t="s">
        <v>46</v>
      </c>
      <c r="E27" s="7">
        <v>420940</v>
      </c>
      <c r="F27" s="7">
        <f>SUM(F28:F29)</f>
        <v>3475</v>
      </c>
      <c r="G27" s="7">
        <f>SUM(G28:G29)</f>
        <v>3475</v>
      </c>
      <c r="H27" s="9">
        <f t="shared" si="0"/>
        <v>420940</v>
      </c>
    </row>
    <row r="28" spans="1:8" s="17" customFormat="1" ht="22.5">
      <c r="A28" s="25"/>
      <c r="B28" s="2"/>
      <c r="C28" s="2">
        <v>4010</v>
      </c>
      <c r="D28" s="21" t="s">
        <v>17</v>
      </c>
      <c r="E28" s="41">
        <v>80726</v>
      </c>
      <c r="F28" s="41">
        <v>0</v>
      </c>
      <c r="G28" s="41">
        <v>3475</v>
      </c>
      <c r="H28" s="10">
        <f t="shared" si="0"/>
        <v>77251</v>
      </c>
    </row>
    <row r="29" spans="1:8" s="17" customFormat="1" ht="12.75">
      <c r="A29" s="25"/>
      <c r="B29" s="2"/>
      <c r="C29" s="2">
        <v>4040</v>
      </c>
      <c r="D29" s="21" t="s">
        <v>45</v>
      </c>
      <c r="E29" s="41">
        <v>7861</v>
      </c>
      <c r="F29" s="41">
        <v>3475</v>
      </c>
      <c r="G29" s="41">
        <v>0</v>
      </c>
      <c r="H29" s="10">
        <f t="shared" si="0"/>
        <v>11336</v>
      </c>
    </row>
    <row r="30" spans="1:8" s="17" customFormat="1" ht="12.75">
      <c r="A30" s="25"/>
      <c r="B30" s="24">
        <v>85202</v>
      </c>
      <c r="C30" s="13"/>
      <c r="D30" s="20" t="s">
        <v>16</v>
      </c>
      <c r="E30" s="7">
        <v>4435987</v>
      </c>
      <c r="F30" s="7">
        <f>SUM(F31:F31)</f>
        <v>350311</v>
      </c>
      <c r="G30" s="7">
        <f>SUM(G31:G31)</f>
        <v>0</v>
      </c>
      <c r="H30" s="9">
        <f t="shared" si="0"/>
        <v>4786298</v>
      </c>
    </row>
    <row r="31" spans="1:8" s="17" customFormat="1" ht="22.5">
      <c r="A31" s="26"/>
      <c r="B31" s="25"/>
      <c r="C31" s="2">
        <v>6050</v>
      </c>
      <c r="D31" s="21" t="s">
        <v>28</v>
      </c>
      <c r="E31" s="8">
        <v>683500</v>
      </c>
      <c r="F31" s="8">
        <v>350311</v>
      </c>
      <c r="G31" s="8">
        <v>0</v>
      </c>
      <c r="H31" s="10">
        <f t="shared" si="0"/>
        <v>1033811</v>
      </c>
    </row>
    <row r="32" spans="1:8" s="17" customFormat="1" ht="45">
      <c r="A32" s="25"/>
      <c r="B32" s="2">
        <v>85212</v>
      </c>
      <c r="C32" s="2"/>
      <c r="D32" s="20" t="s">
        <v>38</v>
      </c>
      <c r="E32" s="7">
        <v>8896</v>
      </c>
      <c r="F32" s="7">
        <f>SUM(F33)</f>
        <v>681</v>
      </c>
      <c r="G32" s="7">
        <f>SUM(G33)</f>
        <v>0</v>
      </c>
      <c r="H32" s="9">
        <f t="shared" si="0"/>
        <v>9577</v>
      </c>
    </row>
    <row r="33" spans="1:8" s="17" customFormat="1" ht="12.75">
      <c r="A33" s="13"/>
      <c r="B33" s="2"/>
      <c r="C33" s="23">
        <v>3110</v>
      </c>
      <c r="D33" s="21" t="s">
        <v>44</v>
      </c>
      <c r="E33" s="8">
        <v>8896</v>
      </c>
      <c r="F33" s="8">
        <v>681</v>
      </c>
      <c r="G33" s="8">
        <v>0</v>
      </c>
      <c r="H33" s="10">
        <f t="shared" si="0"/>
        <v>9577</v>
      </c>
    </row>
    <row r="34" spans="1:8" s="17" customFormat="1" ht="12.75">
      <c r="A34" s="2">
        <v>926</v>
      </c>
      <c r="B34" s="2"/>
      <c r="C34" s="2"/>
      <c r="D34" s="19" t="s">
        <v>41</v>
      </c>
      <c r="E34" s="7">
        <v>56000</v>
      </c>
      <c r="F34" s="7">
        <f>SUM(F35)</f>
        <v>235</v>
      </c>
      <c r="G34" s="7">
        <f>SUM(G35)</f>
        <v>235</v>
      </c>
      <c r="H34" s="9">
        <f t="shared" si="0"/>
        <v>56000</v>
      </c>
    </row>
    <row r="35" spans="1:8" s="17" customFormat="1" ht="12.75">
      <c r="A35" s="25"/>
      <c r="B35" s="27">
        <v>92695</v>
      </c>
      <c r="C35" s="2"/>
      <c r="D35" s="20" t="s">
        <v>42</v>
      </c>
      <c r="E35" s="7">
        <v>56000</v>
      </c>
      <c r="F35" s="7">
        <f>SUM(F36:F38)</f>
        <v>235</v>
      </c>
      <c r="G35" s="7">
        <f>SUM(G36:G38)</f>
        <v>235</v>
      </c>
      <c r="H35" s="9">
        <f t="shared" si="0"/>
        <v>56000</v>
      </c>
    </row>
    <row r="36" spans="1:8" s="17" customFormat="1" ht="22.5">
      <c r="A36" s="24"/>
      <c r="B36" s="27"/>
      <c r="C36" s="2">
        <v>4110</v>
      </c>
      <c r="D36" s="21" t="s">
        <v>18</v>
      </c>
      <c r="E36" s="8">
        <v>0</v>
      </c>
      <c r="F36" s="8">
        <v>204</v>
      </c>
      <c r="G36" s="8">
        <v>0</v>
      </c>
      <c r="H36" s="10">
        <f t="shared" si="0"/>
        <v>204</v>
      </c>
    </row>
    <row r="37" spans="1:8" s="17" customFormat="1" ht="12.75">
      <c r="A37" s="24"/>
      <c r="B37" s="28"/>
      <c r="C37" s="13">
        <v>4120</v>
      </c>
      <c r="D37" s="40" t="s">
        <v>25</v>
      </c>
      <c r="E37" s="8">
        <v>0</v>
      </c>
      <c r="F37" s="8">
        <v>31</v>
      </c>
      <c r="G37" s="8">
        <v>0</v>
      </c>
      <c r="H37" s="10">
        <f t="shared" si="0"/>
        <v>31</v>
      </c>
    </row>
    <row r="38" spans="1:8" s="17" customFormat="1" ht="12.75">
      <c r="A38" s="24"/>
      <c r="B38" s="39"/>
      <c r="C38" s="23">
        <v>4210</v>
      </c>
      <c r="D38" s="21" t="s">
        <v>19</v>
      </c>
      <c r="E38" s="8">
        <v>33870</v>
      </c>
      <c r="F38" s="8">
        <v>0</v>
      </c>
      <c r="G38" s="8">
        <v>235</v>
      </c>
      <c r="H38" s="10">
        <f t="shared" si="0"/>
        <v>33635</v>
      </c>
    </row>
    <row r="39" spans="1:8" s="17" customFormat="1" ht="12.75">
      <c r="A39" s="30"/>
      <c r="B39" s="22"/>
      <c r="C39" s="29"/>
      <c r="D39" s="20" t="s">
        <v>13</v>
      </c>
      <c r="E39" s="8"/>
      <c r="F39" s="7">
        <f>SUM(F34,F26,F21)</f>
        <v>355402</v>
      </c>
      <c r="G39" s="7">
        <f>SUM(G34,G26,G21)</f>
        <v>4410</v>
      </c>
      <c r="H39" s="8"/>
    </row>
    <row r="40" spans="1:8" s="17" customFormat="1" ht="12.75">
      <c r="A40" s="46" t="s">
        <v>20</v>
      </c>
      <c r="B40" s="47"/>
      <c r="C40" s="47"/>
      <c r="D40" s="48"/>
      <c r="E40" s="8"/>
      <c r="F40" s="8"/>
      <c r="G40" s="8"/>
      <c r="H40" s="7">
        <f>SUM(E19,F39,-G39)</f>
        <v>47412370</v>
      </c>
    </row>
    <row r="41" spans="5:8" ht="12.75">
      <c r="E41" s="1"/>
      <c r="F41" s="1"/>
      <c r="G41" s="1"/>
      <c r="H41" s="1"/>
    </row>
    <row r="42" spans="5:8" ht="12.75">
      <c r="E42" s="1"/>
      <c r="F42" s="1"/>
      <c r="G42" s="1"/>
      <c r="H42" s="1"/>
    </row>
    <row r="43" spans="5:8" ht="12.75">
      <c r="E43" s="1"/>
      <c r="F43" s="1"/>
      <c r="G43" s="1"/>
      <c r="H43" s="1"/>
    </row>
    <row r="44" spans="5:8" ht="12.75">
      <c r="E44" s="1"/>
      <c r="F44" s="1"/>
      <c r="G44" s="1"/>
      <c r="H44" s="1"/>
    </row>
    <row r="45" spans="5:8" ht="12.75">
      <c r="E45" s="1"/>
      <c r="F45" s="1"/>
      <c r="G45" s="1"/>
      <c r="H45" s="1"/>
    </row>
    <row r="46" spans="5:8" ht="12.75">
      <c r="E46" s="1"/>
      <c r="F46" s="1"/>
      <c r="G46" s="1"/>
      <c r="H46" s="1"/>
    </row>
  </sheetData>
  <mergeCells count="6">
    <mergeCell ref="A14:A15"/>
    <mergeCell ref="A5:H5"/>
    <mergeCell ref="A40:D40"/>
    <mergeCell ref="A17:D17"/>
    <mergeCell ref="A18:H18"/>
    <mergeCell ref="A12:A13"/>
  </mergeCells>
  <printOptions/>
  <pageMargins left="0.64" right="0.24" top="0.31" bottom="0.72" header="0.24" footer="0.52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C3" sqref="C3:H10"/>
    </sheetView>
  </sheetViews>
  <sheetFormatPr defaultColWidth="9.00390625" defaultRowHeight="12.75"/>
  <sheetData>
    <row r="1" spans="1:8" ht="12.75">
      <c r="A1">
        <v>600</v>
      </c>
      <c r="D1" t="s">
        <v>26</v>
      </c>
      <c r="E1" s="1">
        <v>3956883</v>
      </c>
      <c r="F1" s="1">
        <v>13177</v>
      </c>
      <c r="G1" s="1">
        <v>13177</v>
      </c>
      <c r="H1" s="1">
        <v>3956883</v>
      </c>
    </row>
    <row r="2" spans="2:8" ht="12.75">
      <c r="B2">
        <v>60014</v>
      </c>
      <c r="D2" t="s">
        <v>27</v>
      </c>
      <c r="E2" s="1">
        <v>3956883</v>
      </c>
      <c r="F2" s="1">
        <v>13177</v>
      </c>
      <c r="G2" s="1">
        <v>13177</v>
      </c>
      <c r="H2" s="1">
        <v>3956883</v>
      </c>
    </row>
    <row r="3" spans="3:8" ht="12.75">
      <c r="C3">
        <v>3020</v>
      </c>
      <c r="D3" t="s">
        <v>29</v>
      </c>
      <c r="E3" s="1">
        <v>14150</v>
      </c>
      <c r="F3">
        <v>0</v>
      </c>
      <c r="G3" s="1">
        <v>3200</v>
      </c>
      <c r="H3" s="1">
        <v>10950</v>
      </c>
    </row>
    <row r="4" spans="3:8" ht="12.75">
      <c r="C4">
        <v>4010</v>
      </c>
      <c r="D4" t="s">
        <v>17</v>
      </c>
      <c r="E4" s="1">
        <v>544409</v>
      </c>
      <c r="F4" s="1">
        <v>10508</v>
      </c>
      <c r="G4">
        <v>0</v>
      </c>
      <c r="H4" s="1">
        <v>554917</v>
      </c>
    </row>
    <row r="5" spans="3:8" ht="12.75">
      <c r="C5">
        <v>4110</v>
      </c>
      <c r="D5" t="s">
        <v>18</v>
      </c>
      <c r="E5" s="1">
        <v>99285</v>
      </c>
      <c r="F5" s="1">
        <v>1198</v>
      </c>
      <c r="G5">
        <v>0</v>
      </c>
      <c r="H5" s="1">
        <v>100483</v>
      </c>
    </row>
    <row r="6" spans="3:8" ht="12.75">
      <c r="C6">
        <v>4120</v>
      </c>
      <c r="D6" t="s">
        <v>25</v>
      </c>
      <c r="E6" s="1">
        <v>14745</v>
      </c>
      <c r="F6">
        <v>235</v>
      </c>
      <c r="G6">
        <v>0</v>
      </c>
      <c r="H6" s="1">
        <v>14980</v>
      </c>
    </row>
    <row r="7" spans="1:8" ht="12.75">
      <c r="A7">
        <v>600</v>
      </c>
      <c r="B7">
        <v>60014</v>
      </c>
      <c r="C7">
        <v>4140</v>
      </c>
      <c r="D7" t="s">
        <v>30</v>
      </c>
      <c r="E7" s="1">
        <v>2600</v>
      </c>
      <c r="F7">
        <v>623</v>
      </c>
      <c r="G7">
        <v>0</v>
      </c>
      <c r="H7" s="1">
        <v>3223</v>
      </c>
    </row>
    <row r="8" spans="3:8" ht="12.75">
      <c r="C8">
        <v>4260</v>
      </c>
      <c r="D8" t="s">
        <v>31</v>
      </c>
      <c r="E8" s="1">
        <v>17300</v>
      </c>
      <c r="F8">
        <v>0</v>
      </c>
      <c r="G8" s="1">
        <v>8530</v>
      </c>
      <c r="H8" s="1">
        <v>8770</v>
      </c>
    </row>
    <row r="9" spans="3:8" ht="12.75">
      <c r="C9">
        <v>4270</v>
      </c>
      <c r="D9" t="s">
        <v>23</v>
      </c>
      <c r="E9" s="1">
        <v>798106</v>
      </c>
      <c r="F9">
        <v>0</v>
      </c>
      <c r="G9" s="1">
        <v>1447</v>
      </c>
      <c r="H9" s="1">
        <v>796659</v>
      </c>
    </row>
    <row r="10" spans="3:8" ht="12.75">
      <c r="C10">
        <v>4440</v>
      </c>
      <c r="D10" t="s">
        <v>24</v>
      </c>
      <c r="E10" s="1">
        <v>17392</v>
      </c>
      <c r="F10">
        <v>613</v>
      </c>
      <c r="G10">
        <v>0</v>
      </c>
      <c r="H10" s="1">
        <v>18005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2004-10-01T06:25:18Z</cp:lastPrinted>
  <dcterms:created xsi:type="dcterms:W3CDTF">2004-06-11T06:37:11Z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