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25" activeTab="0"/>
  </bookViews>
  <sheets>
    <sheet name="Załącznik nr 2" sheetId="1" r:id="rId1"/>
  </sheets>
  <definedNames>
    <definedName name="_xlnm.Print_Titles" localSheetId="0">'Załącznik nr 2'!$7:$11</definedName>
  </definedNames>
  <calcPr fullCalcOnLoad="1"/>
</workbook>
</file>

<file path=xl/sharedStrings.xml><?xml version="1.0" encoding="utf-8"?>
<sst xmlns="http://schemas.openxmlformats.org/spreadsheetml/2006/main" count="482" uniqueCount="96">
  <si>
    <t>z tego:</t>
  </si>
  <si>
    <t>Zakup usług pozostałych</t>
  </si>
  <si>
    <t>Składki na Fundusz Pracy</t>
  </si>
  <si>
    <t>Wynagrodzenia bezosobowe</t>
  </si>
  <si>
    <t>Opłaty za administrowanie i czynsze za budynki, lokale i pomieszczenia garażowe</t>
  </si>
  <si>
    <t>Różne opłaty i składki</t>
  </si>
  <si>
    <t xml:space="preserve">Szkolenia pracowników niebędących członkami korpusu służby cywilnej </t>
  </si>
  <si>
    <t>Wynagrodzenia osobowe członków korpusu służby cywilnej</t>
  </si>
  <si>
    <t>Zakup materiałów i wyposażenia</t>
  </si>
  <si>
    <t>Zakup usług zdrowotnych</t>
  </si>
  <si>
    <t>Podróże służbowe krajowe</t>
  </si>
  <si>
    <t>Odpisy na zakładowy fundusz świadczeń socjalnych</t>
  </si>
  <si>
    <t>Wydatki osobowe niezaliczone do uposażeń wypłacane żołnierzom i funkcjonariuszom</t>
  </si>
  <si>
    <t>Zakup środków żywności</t>
  </si>
  <si>
    <t>Zakup energii</t>
  </si>
  <si>
    <t>Opłaty na rzecz budżetu państwa</t>
  </si>
  <si>
    <t>Dochody do przekazania do budżetu państwa lub budżetu j.s.t.</t>
  </si>
  <si>
    <t>01008</t>
  </si>
  <si>
    <t>Melioracje wodne</t>
  </si>
  <si>
    <t>Zakup usług remontowych</t>
  </si>
  <si>
    <t>Wynagrodzenia osobowe pracowników</t>
  </si>
  <si>
    <t>Wydatki osobowe niezaliczone do wynagrodzeń</t>
  </si>
  <si>
    <t>Dodatkowe wynagrodzenie roczne</t>
  </si>
  <si>
    <t>Składki na ubezpieczenia społeczne</t>
  </si>
  <si>
    <t>Szkolenia członków korpusu służby cywilnej</t>
  </si>
  <si>
    <t>Nazwa</t>
  </si>
  <si>
    <t>Dział</t>
  </si>
  <si>
    <t>Rozdział</t>
  </si>
  <si>
    <t>010</t>
  </si>
  <si>
    <t>01005</t>
  </si>
  <si>
    <t>Prace geodezyjno-urządzeniowe na potrzeby rolnictwa</t>
  </si>
  <si>
    <t>Gospodarka gruntami i nieruchomościami</t>
  </si>
  <si>
    <t>Opracowania geodezyjne i kartograficzne</t>
  </si>
  <si>
    <t>Składki na ubezpieczenie zdrowotne oraz świadczenia dla osób nie objętych obowiązkiem ubezpieczenia zdrowotnego</t>
  </si>
  <si>
    <t>Ośrodki wsparcia</t>
  </si>
  <si>
    <t>Dotacje celowe otrzymane z budżetu państwa na zadania bieżące z zakresu administracji rządowej oraz inne zadania zlecone ustawami realizowane przez powiat</t>
  </si>
  <si>
    <t>Kwalifikacja wojskowa</t>
  </si>
  <si>
    <t xml:space="preserve"> -</t>
  </si>
  <si>
    <t>Wydatki 
bieżące</t>
  </si>
  <si>
    <t>§</t>
  </si>
  <si>
    <t>Wydatki 
majątkowe</t>
  </si>
  <si>
    <t>Rolnictwo i łowiectwo</t>
  </si>
  <si>
    <t>Gospodarka mieszkaniowa</t>
  </si>
  <si>
    <t>Działalność usługowa</t>
  </si>
  <si>
    <t>Prace geodezyjne i kartograficzne (nieinwestycyjne)</t>
  </si>
  <si>
    <t>Nadzór budowlany</t>
  </si>
  <si>
    <t>Administracja publiczna</t>
  </si>
  <si>
    <t>Urzędy wojewódzkie</t>
  </si>
  <si>
    <t>Bezpieczeństwo publiczne i ochrona przeciwpożarowa</t>
  </si>
  <si>
    <t>Komendy powiatowe Państwowej Straży Pożarnej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</si>
  <si>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</si>
  <si>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</si>
  <si>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</si>
  <si>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</si>
  <si>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Pozostałe podatki na rzecz budżetów jednostek samorządu terytorialnego</t>
  </si>
  <si>
    <t>Ochrona zdrowia</t>
  </si>
  <si>
    <t>Składki na ubezpieczenie zdrowotne</t>
  </si>
  <si>
    <t>Pomoc społeczna</t>
  </si>
  <si>
    <t>Zadania w zakresie przeciwdziałania przemocy w rodzinie</t>
  </si>
  <si>
    <t>Pozostałe zadania w zakresie polityki społecznej</t>
  </si>
  <si>
    <t>Zespoły do spraw orzekania o niepełnosprawności</t>
  </si>
  <si>
    <t>Wydatki razem:</t>
  </si>
  <si>
    <t>świadczenia na rzecz osób fizycznych</t>
  </si>
  <si>
    <t>5</t>
  </si>
  <si>
    <t>6</t>
  </si>
  <si>
    <t>7</t>
  </si>
  <si>
    <t>8</t>
  </si>
  <si>
    <t>9</t>
  </si>
  <si>
    <t>10</t>
  </si>
  <si>
    <t>11</t>
  </si>
  <si>
    <t>Podatek od nieruchomości</t>
  </si>
  <si>
    <t>Opłaty na rzecz budżetów jednostek samorządu terytorialnego</t>
  </si>
  <si>
    <t>Wydatki 
ogółem 
(7+10)</t>
  </si>
  <si>
    <t>Dochody 
- dotacje
ogółem</t>
  </si>
  <si>
    <t>Dochody i wydatki związane z realizacją zadań z zakresu administracji rządowej i innych zadań zleconych odrębnymi ustawami w 2015 roku</t>
  </si>
  <si>
    <t>wynagrodzenia 
i składki od nich naliczane</t>
  </si>
  <si>
    <t>710</t>
  </si>
  <si>
    <t>71015</t>
  </si>
  <si>
    <t>z tego</t>
  </si>
  <si>
    <t>754</t>
  </si>
  <si>
    <t>75411</t>
  </si>
  <si>
    <t>Opłaty z tytułu zakupu usług telekomunikacyjnych</t>
  </si>
  <si>
    <t>801</t>
  </si>
  <si>
    <t>80102</t>
  </si>
  <si>
    <t>80111</t>
  </si>
  <si>
    <t>Szkoły podstawowe specjalne</t>
  </si>
  <si>
    <t>Gimnazja specjalne</t>
  </si>
  <si>
    <t>Zakup pomocy naukowych, dydaktycznych i książek</t>
  </si>
  <si>
    <t>Oświata i wychowanie</t>
  </si>
  <si>
    <t>853</t>
  </si>
  <si>
    <t>85321</t>
  </si>
  <si>
    <t>80110</t>
  </si>
  <si>
    <t>Gimnazja</t>
  </si>
  <si>
    <t xml:space="preserve">            Załącznik Nr 2</t>
  </si>
  <si>
    <t xml:space="preserve">                                      do Uchwały Zarządu Powiatu Nr 50/…../15</t>
  </si>
  <si>
    <t xml:space="preserve">            z dnia 06 października 2015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</si>
</sst>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53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0"/>
      <name val="Bookman Old Style"/>
      <family val="1"/>
    </font>
    <font>
      <sz val="10.5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11.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48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NumberFormat="1" applyFont="1" applyFill="1" applyBorder="1" applyAlignment="1" applyProtection="1">
      <alignment horizontal="left"/>
      <protection locked="0"/>
    </xf>
    <xf numFmtId="4" fontId="48" fillId="0" borderId="0" xfId="0" applyNumberFormat="1" applyFont="1" applyFill="1" applyBorder="1" applyAlignment="1" applyProtection="1">
      <alignment horizontal="left"/>
      <protection locked="0"/>
    </xf>
    <xf numFmtId="4" fontId="48" fillId="0" borderId="0" xfId="0" applyNumberFormat="1" applyFont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 applyProtection="1">
      <alignment horizontal="left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" fontId="49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NumberFormat="1" applyFont="1" applyFill="1" applyBorder="1" applyAlignment="1" applyProtection="1">
      <alignment/>
      <protection locked="0"/>
    </xf>
    <xf numFmtId="49" fontId="50" fillId="0" borderId="0" xfId="0" applyNumberFormat="1" applyFont="1" applyAlignment="1">
      <alignment/>
    </xf>
    <xf numFmtId="0" fontId="49" fillId="0" borderId="0" xfId="0" applyNumberFormat="1" applyFont="1" applyFill="1" applyBorder="1" applyAlignment="1" applyProtection="1">
      <alignment/>
      <protection locked="0"/>
    </xf>
    <xf numFmtId="49" fontId="51" fillId="0" borderId="0" xfId="0" applyNumberFormat="1" applyFont="1" applyAlignment="1">
      <alignment horizontal="center" vertical="center" wrapText="1"/>
    </xf>
    <xf numFmtId="49" fontId="51" fillId="0" borderId="0" xfId="0" applyNumberFormat="1" applyFont="1" applyAlignment="1">
      <alignment/>
    </xf>
    <xf numFmtId="1" fontId="51" fillId="0" borderId="0" xfId="0" applyNumberFormat="1" applyFont="1" applyFill="1" applyAlignment="1" applyProtection="1">
      <alignment horizontal="center" vertical="center" wrapText="1" shrinkToFit="1"/>
      <protection locked="0"/>
    </xf>
    <xf numFmtId="49" fontId="49" fillId="0" borderId="0" xfId="0" applyNumberFormat="1" applyFont="1" applyFill="1" applyAlignment="1" applyProtection="1">
      <alignment horizontal="center" vertical="center" wrapText="1" shrinkToFit="1"/>
      <protection locked="0"/>
    </xf>
    <xf numFmtId="1" fontId="49" fillId="0" borderId="0" xfId="0" applyNumberFormat="1" applyFont="1" applyFill="1" applyAlignment="1" applyProtection="1">
      <alignment horizontal="center" vertic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4" fontId="2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2" xfId="0" applyFont="1" applyFill="1" applyBorder="1" applyAlignment="1" applyProtection="1">
      <alignment horizontal="center" vertical="center" wrapText="1" shrinkToFit="1"/>
      <protection locked="0"/>
    </xf>
    <xf numFmtId="0" fontId="26" fillId="0" borderId="13" xfId="0" applyFont="1" applyFill="1" applyBorder="1" applyAlignment="1" applyProtection="1">
      <alignment horizontal="center" vertical="center" wrapText="1" shrinkToFit="1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NumberFormat="1" applyFont="1" applyAlignment="1">
      <alignment horizontal="center" vertical="center" wrapText="1"/>
    </xf>
    <xf numFmtId="4" fontId="26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8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4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6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7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35" xfId="0" applyNumberFormat="1" applyFont="1" applyFill="1" applyBorder="1" applyAlignment="1" applyProtection="1">
      <alignment horizontal="right" vertical="center" wrapText="1" shrinkToFit="1"/>
      <protection locked="0"/>
    </xf>
    <xf numFmtId="49" fontId="26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0" xfId="0" applyFont="1" applyFill="1" applyBorder="1" applyAlignment="1" applyProtection="1">
      <alignment horizontal="center" vertical="center" wrapText="1" shrinkToFit="1"/>
      <protection locked="0"/>
    </xf>
    <xf numFmtId="0" fontId="26" fillId="0" borderId="27" xfId="0" applyFont="1" applyFill="1" applyBorder="1" applyAlignment="1" applyProtection="1">
      <alignment horizontal="left" vertical="center" wrapText="1" shrinkToFit="1"/>
      <protection locked="0"/>
    </xf>
    <xf numFmtId="4" fontId="2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5" xfId="0" applyFont="1" applyFill="1" applyBorder="1" applyAlignment="1" applyProtection="1">
      <alignment horizontal="left" vertical="center" wrapText="1" shrinkToFit="1"/>
      <protection locked="0"/>
    </xf>
    <xf numFmtId="49" fontId="27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41" xfId="0" applyFont="1" applyFill="1" applyBorder="1" applyAlignment="1" applyProtection="1">
      <alignment horizontal="center" vertical="center" wrapText="1" shrinkToFit="1"/>
      <protection locked="0"/>
    </xf>
    <xf numFmtId="0" fontId="27" fillId="0" borderId="35" xfId="0" applyFont="1" applyFill="1" applyBorder="1" applyAlignment="1">
      <alignment horizontal="left" vertical="center" wrapText="1"/>
    </xf>
    <xf numFmtId="49" fontId="27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35" xfId="0" applyFont="1" applyFill="1" applyBorder="1" applyAlignment="1" applyProtection="1">
      <alignment horizontal="left" vertical="center" wrapText="1" shrinkToFit="1"/>
      <protection locked="0"/>
    </xf>
    <xf numFmtId="49" fontId="27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1" xfId="0" applyFont="1" applyFill="1" applyBorder="1" applyAlignment="1" applyProtection="1">
      <alignment horizontal="center" vertical="center" wrapText="1" shrinkToFit="1"/>
      <protection locked="0"/>
    </xf>
    <xf numFmtId="0" fontId="26" fillId="0" borderId="38" xfId="0" applyFont="1" applyFill="1" applyBorder="1" applyAlignment="1" applyProtection="1">
      <alignment horizontal="left" vertical="center" wrapText="1" shrinkToFit="1"/>
      <protection locked="0"/>
    </xf>
    <xf numFmtId="49" fontId="2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4" xfId="0" applyFont="1" applyFill="1" applyBorder="1" applyAlignment="1" applyProtection="1">
      <alignment horizontal="center" vertical="center" wrapText="1" shrinkToFit="1"/>
      <protection locked="0"/>
    </xf>
    <xf numFmtId="4" fontId="26" fillId="0" borderId="35" xfId="0" applyNumberFormat="1" applyFont="1" applyFill="1" applyBorder="1" applyAlignment="1" applyProtection="1">
      <alignment horizontal="right" vertical="center"/>
      <protection locked="0"/>
    </xf>
    <xf numFmtId="49" fontId="26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47" xfId="0" applyFont="1" applyFill="1" applyBorder="1" applyAlignment="1" applyProtection="1">
      <alignment horizontal="center" vertical="center" wrapText="1" shrinkToFit="1"/>
      <protection locked="0"/>
    </xf>
    <xf numFmtId="4" fontId="27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9" xfId="0" applyFont="1" applyFill="1" applyBorder="1" applyAlignment="1" applyProtection="1">
      <alignment horizontal="left" vertical="center" wrapText="1" shrinkToFit="1"/>
      <protection locked="0"/>
    </xf>
    <xf numFmtId="4" fontId="27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5" xfId="0" applyFont="1" applyFill="1" applyBorder="1" applyAlignment="1" applyProtection="1">
      <alignment horizontal="center" vertical="center" wrapText="1" shrinkToFit="1"/>
      <protection locked="0"/>
    </xf>
    <xf numFmtId="4" fontId="26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50" xfId="0" applyFont="1" applyFill="1" applyBorder="1" applyAlignment="1" applyProtection="1">
      <alignment horizontal="center" vertical="center" wrapText="1" shrinkToFit="1"/>
      <protection locked="0"/>
    </xf>
    <xf numFmtId="0" fontId="27" fillId="0" borderId="27" xfId="0" applyFont="1" applyFill="1" applyBorder="1" applyAlignment="1">
      <alignment horizontal="left" vertical="center" wrapText="1"/>
    </xf>
    <xf numFmtId="4" fontId="27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51" xfId="0" applyFont="1" applyFill="1" applyBorder="1" applyAlignment="1" applyProtection="1">
      <alignment horizontal="center" vertical="center" wrapText="1" shrinkToFit="1"/>
      <protection locked="0"/>
    </xf>
    <xf numFmtId="0" fontId="27" fillId="0" borderId="52" xfId="0" applyFont="1" applyFill="1" applyBorder="1" applyAlignment="1" applyProtection="1">
      <alignment horizontal="center" vertical="center" wrapText="1" shrinkToFit="1"/>
      <protection locked="0"/>
    </xf>
    <xf numFmtId="49" fontId="27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27" xfId="0" applyFont="1" applyFill="1" applyBorder="1" applyAlignment="1" applyProtection="1">
      <alignment horizontal="left" vertical="center" wrapText="1" shrinkToFit="1"/>
      <protection locked="0"/>
    </xf>
    <xf numFmtId="0" fontId="27" fillId="0" borderId="51" xfId="0" applyFont="1" applyFill="1" applyBorder="1" applyAlignment="1" applyProtection="1">
      <alignment horizontal="center" vertical="center" wrapText="1" shrinkToFit="1"/>
      <protection locked="0"/>
    </xf>
    <xf numFmtId="0" fontId="27" fillId="0" borderId="53" xfId="0" applyFont="1" applyFill="1" applyBorder="1" applyAlignment="1" applyProtection="1">
      <alignment horizontal="center" vertical="center" wrapText="1" shrinkToFit="1"/>
      <protection locked="0"/>
    </xf>
    <xf numFmtId="4" fontId="26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54" xfId="0" applyFont="1" applyFill="1" applyBorder="1" applyAlignment="1" applyProtection="1">
      <alignment horizontal="center" vertical="center" wrapText="1" shrinkToFit="1"/>
      <protection locked="0"/>
    </xf>
    <xf numFmtId="4" fontId="27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29" xfId="0" applyFont="1" applyFill="1" applyBorder="1" applyAlignment="1" applyProtection="1">
      <alignment horizontal="center" vertical="center" wrapText="1" shrinkToFit="1"/>
      <protection locked="0"/>
    </xf>
    <xf numFmtId="4" fontId="26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0" xfId="0" applyFont="1" applyFill="1" applyBorder="1" applyAlignment="1" applyProtection="1">
      <alignment horizontal="center" vertical="center" wrapText="1" shrinkToFit="1"/>
      <protection locked="0"/>
    </xf>
    <xf numFmtId="49" fontId="26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42" xfId="0" applyFont="1" applyFill="1" applyBorder="1" applyAlignment="1" applyProtection="1">
      <alignment horizontal="center" vertical="center" wrapText="1" shrinkToFit="1"/>
      <protection locked="0"/>
    </xf>
    <xf numFmtId="4" fontId="26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48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38" xfId="0" applyFont="1" applyFill="1" applyBorder="1" applyAlignment="1" applyProtection="1">
      <alignment horizontal="left" vertical="center" wrapText="1" shrinkToFit="1"/>
      <protection locked="0"/>
    </xf>
    <xf numFmtId="4" fontId="2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35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4" fontId="49" fillId="0" borderId="0" xfId="0" applyNumberFormat="1" applyFont="1" applyFill="1" applyBorder="1" applyAlignment="1" applyProtection="1">
      <alignment horizontal="left" vertical="center"/>
      <protection locked="0"/>
    </xf>
    <xf numFmtId="4" fontId="27" fillId="0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49" fillId="0" borderId="39" xfId="0" applyNumberFormat="1" applyFont="1" applyFill="1" applyBorder="1" applyAlignment="1" applyProtection="1">
      <alignment horizontal="left" vertical="center"/>
      <protection locked="0"/>
    </xf>
    <xf numFmtId="0" fontId="49" fillId="0" borderId="49" xfId="0" applyNumberFormat="1" applyFont="1" applyFill="1" applyBorder="1" applyAlignment="1" applyProtection="1">
      <alignment horizontal="left" vertical="center"/>
      <protection locked="0"/>
    </xf>
    <xf numFmtId="4" fontId="2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61" xfId="0" applyFont="1" applyFill="1" applyBorder="1" applyAlignment="1" applyProtection="1">
      <alignment horizontal="center" vertical="center" wrapText="1" shrinkToFit="1"/>
      <protection locked="0"/>
    </xf>
    <xf numFmtId="4" fontId="27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6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63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6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44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64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0" fontId="27" fillId="0" borderId="39" xfId="0" applyFont="1" applyFill="1" applyBorder="1" applyAlignment="1" applyProtection="1">
      <alignment horizontal="left" vertical="center" wrapText="1" shrinkToFit="1"/>
      <protection locked="0"/>
    </xf>
    <xf numFmtId="4" fontId="27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35" xfId="0" applyFont="1" applyFill="1" applyBorder="1" applyAlignment="1" applyProtection="1">
      <alignment horizontal="center" vertical="center" wrapText="1" shrinkToFit="1"/>
      <protection locked="0"/>
    </xf>
    <xf numFmtId="49" fontId="26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2" xfId="0" applyNumberFormat="1" applyFont="1" applyFill="1" applyBorder="1" applyAlignment="1" applyProtection="1">
      <alignment vertical="center" wrapText="1" shrinkToFit="1"/>
      <protection locked="0"/>
    </xf>
    <xf numFmtId="4" fontId="27" fillId="0" borderId="29" xfId="0" applyNumberFormat="1" applyFont="1" applyFill="1" applyBorder="1" applyAlignment="1" applyProtection="1">
      <alignment vertical="center" wrapText="1" shrinkToFit="1"/>
      <protection locked="0"/>
    </xf>
    <xf numFmtId="0" fontId="26" fillId="0" borderId="30" xfId="0" applyFont="1" applyFill="1" applyBorder="1" applyAlignment="1" applyProtection="1">
      <alignment horizontal="center" vertical="center" wrapText="1" shrinkToFit="1"/>
      <protection locked="0"/>
    </xf>
    <xf numFmtId="0" fontId="26" fillId="0" borderId="50" xfId="0" applyFont="1" applyFill="1" applyBorder="1" applyAlignment="1" applyProtection="1">
      <alignment horizontal="center" vertical="center" wrapText="1" shrinkToFit="1"/>
      <protection locked="0"/>
    </xf>
    <xf numFmtId="0" fontId="28" fillId="0" borderId="26" xfId="0" applyFont="1" applyFill="1" applyBorder="1" applyAlignment="1" applyProtection="1">
      <alignment horizontal="center" vertical="center" wrapText="1" shrinkToFit="1"/>
      <protection locked="0"/>
    </xf>
    <xf numFmtId="0" fontId="28" fillId="0" borderId="11" xfId="0" applyFont="1" applyFill="1" applyBorder="1" applyAlignment="1" applyProtection="1">
      <alignment horizontal="center" vertical="center" wrapText="1" shrinkToFit="1"/>
      <protection locked="0"/>
    </xf>
    <xf numFmtId="0" fontId="29" fillId="0" borderId="10" xfId="0" applyFont="1" applyFill="1" applyBorder="1" applyAlignment="1" applyProtection="1">
      <alignment horizontal="center" vertical="center" wrapText="1" shrinkToFit="1"/>
      <protection locked="0"/>
    </xf>
    <xf numFmtId="0" fontId="29" fillId="0" borderId="41" xfId="0" applyFont="1" applyFill="1" applyBorder="1" applyAlignment="1">
      <alignment vertical="center"/>
    </xf>
    <xf numFmtId="4" fontId="2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2" xfId="0" applyFont="1" applyFill="1" applyBorder="1" applyAlignment="1" applyProtection="1">
      <alignment horizontal="center" vertical="center" wrapText="1" shrinkToFit="1"/>
      <protection locked="0"/>
    </xf>
    <xf numFmtId="0" fontId="28" fillId="0" borderId="13" xfId="0" applyFont="1" applyFill="1" applyBorder="1" applyAlignment="1" applyProtection="1">
      <alignment horizontal="center" vertical="center" wrapText="1" shrinkToFit="1"/>
      <protection locked="0"/>
    </xf>
    <xf numFmtId="4" fontId="28" fillId="0" borderId="26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38" xfId="0" applyNumberFormat="1" applyFont="1" applyFill="1" applyBorder="1" applyAlignment="1">
      <alignment horizontal="center" vertical="center" wrapText="1"/>
    </xf>
    <xf numFmtId="4" fontId="28" fillId="0" borderId="39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O121" sqref="O121"/>
    </sheetView>
  </sheetViews>
  <sheetFormatPr defaultColWidth="9.00390625" defaultRowHeight="12.75"/>
  <cols>
    <col min="1" max="1" width="1.25" style="7" customWidth="1"/>
    <col min="2" max="2" width="5.00390625" style="6" customWidth="1"/>
    <col min="3" max="3" width="7.25390625" style="6" customWidth="1"/>
    <col min="4" max="4" width="6.375" style="7" customWidth="1"/>
    <col min="5" max="5" width="33.00390625" style="7" customWidth="1"/>
    <col min="6" max="6" width="11.75390625" style="22" customWidth="1"/>
    <col min="7" max="7" width="12.00390625" style="8" customWidth="1"/>
    <col min="8" max="8" width="11.75390625" style="8" hidden="1" customWidth="1"/>
    <col min="9" max="9" width="13.25390625" style="8" hidden="1" customWidth="1"/>
    <col min="10" max="10" width="12.375" style="8" hidden="1" customWidth="1"/>
    <col min="11" max="11" width="11.75390625" style="8" hidden="1" customWidth="1"/>
    <col min="12" max="12" width="12.125" style="5" customWidth="1"/>
    <col min="13" max="16384" width="9.125" style="7" customWidth="1"/>
  </cols>
  <sheetData>
    <row r="1" spans="2:12" s="2" customFormat="1" ht="15">
      <c r="B1" s="1"/>
      <c r="C1" s="1"/>
      <c r="F1" s="22"/>
      <c r="G1" s="3"/>
      <c r="H1" s="3"/>
      <c r="I1" s="3"/>
      <c r="J1" s="3"/>
      <c r="K1" s="3"/>
      <c r="L1" s="151" t="s">
        <v>93</v>
      </c>
    </row>
    <row r="2" spans="2:12" s="2" customFormat="1" ht="15.75">
      <c r="B2" s="1"/>
      <c r="C2" s="1"/>
      <c r="F2" s="22"/>
      <c r="G2" s="3"/>
      <c r="H2" s="3"/>
      <c r="I2" s="3"/>
      <c r="J2" s="3"/>
      <c r="K2" s="3"/>
      <c r="L2" s="152" t="s">
        <v>94</v>
      </c>
    </row>
    <row r="3" spans="2:12" s="2" customFormat="1" ht="15.75">
      <c r="B3" s="1"/>
      <c r="C3" s="1"/>
      <c r="F3" s="22"/>
      <c r="G3" s="3"/>
      <c r="H3" s="3"/>
      <c r="I3" s="3"/>
      <c r="J3" s="3"/>
      <c r="K3" s="3"/>
      <c r="L3" s="152" t="s">
        <v>95</v>
      </c>
    </row>
    <row r="4" spans="2:12" s="2" customFormat="1" ht="9.75" customHeight="1">
      <c r="B4" s="1"/>
      <c r="C4" s="1"/>
      <c r="F4" s="22"/>
      <c r="G4" s="3"/>
      <c r="H4" s="3"/>
      <c r="I4" s="3"/>
      <c r="J4" s="3"/>
      <c r="K4" s="3"/>
      <c r="L4" s="4"/>
    </row>
    <row r="5" spans="1:15" s="2" customFormat="1" ht="31.5" customHeight="1">
      <c r="A5" s="9"/>
      <c r="B5" s="181" t="s">
        <v>74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0"/>
      <c r="N5" s="10"/>
      <c r="O5" s="10"/>
    </row>
    <row r="6" spans="1:15" ht="3.75" customHeight="1">
      <c r="A6" s="11"/>
      <c r="B6" s="12"/>
      <c r="C6" s="12"/>
      <c r="D6" s="12"/>
      <c r="E6" s="12"/>
      <c r="F6" s="23"/>
      <c r="G6" s="12"/>
      <c r="H6" s="12"/>
      <c r="I6" s="12"/>
      <c r="J6" s="12"/>
      <c r="K6" s="12"/>
      <c r="L6" s="12"/>
      <c r="M6" s="13"/>
      <c r="N6" s="13"/>
      <c r="O6" s="13"/>
    </row>
    <row r="7" spans="2:13" s="132" customFormat="1" ht="12.75" customHeight="1">
      <c r="B7" s="173" t="s">
        <v>26</v>
      </c>
      <c r="C7" s="173" t="s">
        <v>27</v>
      </c>
      <c r="D7" s="164" t="s">
        <v>39</v>
      </c>
      <c r="E7" s="175" t="s">
        <v>25</v>
      </c>
      <c r="F7" s="164" t="s">
        <v>73</v>
      </c>
      <c r="G7" s="177" t="s">
        <v>72</v>
      </c>
      <c r="H7" s="166" t="s">
        <v>78</v>
      </c>
      <c r="I7" s="167"/>
      <c r="J7" s="167"/>
      <c r="K7" s="167"/>
      <c r="L7" s="179" t="s">
        <v>16</v>
      </c>
      <c r="M7" s="14"/>
    </row>
    <row r="8" spans="2:13" s="132" customFormat="1" ht="12.75" customHeight="1">
      <c r="B8" s="174"/>
      <c r="C8" s="174"/>
      <c r="D8" s="165"/>
      <c r="E8" s="176"/>
      <c r="F8" s="165"/>
      <c r="G8" s="178"/>
      <c r="H8" s="168" t="s">
        <v>38</v>
      </c>
      <c r="I8" s="170" t="s">
        <v>0</v>
      </c>
      <c r="J8" s="170"/>
      <c r="K8" s="171" t="s">
        <v>40</v>
      </c>
      <c r="L8" s="180"/>
      <c r="M8" s="14"/>
    </row>
    <row r="9" spans="2:13" s="132" customFormat="1" ht="12.75" customHeight="1">
      <c r="B9" s="174"/>
      <c r="C9" s="174"/>
      <c r="D9" s="165"/>
      <c r="E9" s="176"/>
      <c r="F9" s="165"/>
      <c r="G9" s="178"/>
      <c r="H9" s="169"/>
      <c r="I9" s="143" t="s">
        <v>0</v>
      </c>
      <c r="J9" s="168" t="s">
        <v>62</v>
      </c>
      <c r="K9" s="172"/>
      <c r="L9" s="180"/>
      <c r="M9" s="14"/>
    </row>
    <row r="10" spans="2:13" s="132" customFormat="1" ht="29.25" customHeight="1">
      <c r="B10" s="174"/>
      <c r="C10" s="174"/>
      <c r="D10" s="165"/>
      <c r="E10" s="176"/>
      <c r="F10" s="165"/>
      <c r="G10" s="178"/>
      <c r="H10" s="169"/>
      <c r="I10" s="129" t="s">
        <v>75</v>
      </c>
      <c r="J10" s="169"/>
      <c r="K10" s="172"/>
      <c r="L10" s="180"/>
      <c r="M10" s="14"/>
    </row>
    <row r="11" spans="2:13" s="133" customFormat="1" ht="12.75">
      <c r="B11" s="130">
        <v>1</v>
      </c>
      <c r="C11" s="130">
        <v>2</v>
      </c>
      <c r="D11" s="130">
        <v>3</v>
      </c>
      <c r="E11" s="130">
        <v>4</v>
      </c>
      <c r="F11" s="130" t="s">
        <v>63</v>
      </c>
      <c r="G11" s="130" t="s">
        <v>64</v>
      </c>
      <c r="H11" s="130" t="s">
        <v>65</v>
      </c>
      <c r="I11" s="130" t="s">
        <v>66</v>
      </c>
      <c r="J11" s="130" t="s">
        <v>67</v>
      </c>
      <c r="K11" s="130" t="s">
        <v>68</v>
      </c>
      <c r="L11" s="131" t="s">
        <v>69</v>
      </c>
      <c r="M11" s="15"/>
    </row>
    <row r="12" spans="2:13" s="5" customFormat="1" ht="15" customHeight="1">
      <c r="B12" s="19" t="s">
        <v>28</v>
      </c>
      <c r="C12" s="66"/>
      <c r="D12" s="67"/>
      <c r="E12" s="68" t="s">
        <v>41</v>
      </c>
      <c r="F12" s="24">
        <f aca="true" t="shared" si="0" ref="F12:K12">SUM(F13,F16)</f>
        <v>2500</v>
      </c>
      <c r="G12" s="24">
        <f t="shared" si="0"/>
        <v>2500</v>
      </c>
      <c r="H12" s="24">
        <f t="shared" si="0"/>
        <v>5000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69" t="s">
        <v>37</v>
      </c>
      <c r="M12" s="16"/>
    </row>
    <row r="13" spans="2:15" s="5" customFormat="1" ht="28.5" customHeight="1">
      <c r="B13" s="70"/>
      <c r="C13" s="71" t="s">
        <v>29</v>
      </c>
      <c r="D13" s="17"/>
      <c r="E13" s="72" t="s">
        <v>30</v>
      </c>
      <c r="F13" s="25">
        <f aca="true" t="shared" si="1" ref="F13:K13">SUM(F14:F15)</f>
        <v>2500</v>
      </c>
      <c r="G13" s="25">
        <f t="shared" si="1"/>
        <v>2500</v>
      </c>
      <c r="H13" s="25">
        <f t="shared" si="1"/>
        <v>5000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69" t="s">
        <v>37</v>
      </c>
      <c r="M13" s="16"/>
      <c r="O13" s="134"/>
    </row>
    <row r="14" spans="2:15" s="5" customFormat="1" ht="57" customHeight="1">
      <c r="B14" s="73"/>
      <c r="C14" s="74"/>
      <c r="D14" s="75">
        <v>2110</v>
      </c>
      <c r="E14" s="76" t="s">
        <v>35</v>
      </c>
      <c r="F14" s="26">
        <v>2500</v>
      </c>
      <c r="G14" s="28" t="s">
        <v>37</v>
      </c>
      <c r="H14" s="28" t="s">
        <v>37</v>
      </c>
      <c r="I14" s="28" t="s">
        <v>37</v>
      </c>
      <c r="J14" s="28" t="s">
        <v>37</v>
      </c>
      <c r="K14" s="28" t="s">
        <v>37</v>
      </c>
      <c r="L14" s="28" t="s">
        <v>37</v>
      </c>
      <c r="M14" s="16"/>
      <c r="O14" s="134"/>
    </row>
    <row r="15" spans="2:13" s="5" customFormat="1" ht="13.5" customHeight="1">
      <c r="B15" s="73"/>
      <c r="C15" s="77"/>
      <c r="D15" s="75">
        <v>4300</v>
      </c>
      <c r="E15" s="78" t="s">
        <v>1</v>
      </c>
      <c r="F15" s="27" t="s">
        <v>37</v>
      </c>
      <c r="G15" s="41">
        <v>2500</v>
      </c>
      <c r="H15" s="41">
        <v>5000</v>
      </c>
      <c r="I15" s="41">
        <v>0</v>
      </c>
      <c r="J15" s="41">
        <v>0</v>
      </c>
      <c r="K15" s="43">
        <v>0</v>
      </c>
      <c r="L15" s="28" t="s">
        <v>37</v>
      </c>
      <c r="M15" s="16"/>
    </row>
    <row r="16" spans="2:13" s="5" customFormat="1" ht="15" customHeight="1">
      <c r="B16" s="79"/>
      <c r="C16" s="80" t="s">
        <v>17</v>
      </c>
      <c r="D16" s="81"/>
      <c r="E16" s="72" t="s">
        <v>18</v>
      </c>
      <c r="F16" s="28" t="s">
        <v>37</v>
      </c>
      <c r="G16" s="28" t="s">
        <v>37</v>
      </c>
      <c r="H16" s="28" t="s">
        <v>37</v>
      </c>
      <c r="I16" s="28" t="s">
        <v>37</v>
      </c>
      <c r="J16" s="28" t="s">
        <v>37</v>
      </c>
      <c r="K16" s="28" t="s">
        <v>37</v>
      </c>
      <c r="L16" s="28" t="s">
        <v>37</v>
      </c>
      <c r="M16" s="16"/>
    </row>
    <row r="17" spans="2:13" s="5" customFormat="1" ht="15" customHeight="1">
      <c r="B17" s="19">
        <v>700</v>
      </c>
      <c r="C17" s="19"/>
      <c r="D17" s="20"/>
      <c r="E17" s="82" t="s">
        <v>42</v>
      </c>
      <c r="F17" s="29">
        <f aca="true" t="shared" si="2" ref="F17:L17">SUM(F18)</f>
        <v>58174</v>
      </c>
      <c r="G17" s="29">
        <f t="shared" si="2"/>
        <v>58174</v>
      </c>
      <c r="H17" s="29">
        <f t="shared" si="2"/>
        <v>58174</v>
      </c>
      <c r="I17" s="29">
        <f t="shared" si="2"/>
        <v>31174</v>
      </c>
      <c r="J17" s="29">
        <f t="shared" si="2"/>
        <v>0</v>
      </c>
      <c r="K17" s="29">
        <f t="shared" si="2"/>
        <v>0</v>
      </c>
      <c r="L17" s="29">
        <f t="shared" si="2"/>
        <v>1372000</v>
      </c>
      <c r="M17" s="16"/>
    </row>
    <row r="18" spans="2:13" s="5" customFormat="1" ht="15" customHeight="1">
      <c r="B18" s="70"/>
      <c r="C18" s="83">
        <v>70005</v>
      </c>
      <c r="D18" s="84"/>
      <c r="E18" s="72" t="s">
        <v>31</v>
      </c>
      <c r="F18" s="30">
        <f aca="true" t="shared" si="3" ref="F18:K18">SUM(F19:F23)</f>
        <v>58174</v>
      </c>
      <c r="G18" s="30">
        <f t="shared" si="3"/>
        <v>58174</v>
      </c>
      <c r="H18" s="30">
        <f t="shared" si="3"/>
        <v>58174</v>
      </c>
      <c r="I18" s="30">
        <f t="shared" si="3"/>
        <v>31174</v>
      </c>
      <c r="J18" s="30">
        <f t="shared" si="3"/>
        <v>0</v>
      </c>
      <c r="K18" s="30">
        <f t="shared" si="3"/>
        <v>0</v>
      </c>
      <c r="L18" s="85">
        <v>1372000</v>
      </c>
      <c r="M18" s="16"/>
    </row>
    <row r="19" spans="2:13" s="5" customFormat="1" ht="57" customHeight="1">
      <c r="B19" s="86"/>
      <c r="C19" s="70"/>
      <c r="D19" s="75">
        <v>2110</v>
      </c>
      <c r="E19" s="76" t="s">
        <v>35</v>
      </c>
      <c r="F19" s="26">
        <v>58174</v>
      </c>
      <c r="G19" s="28" t="s">
        <v>37</v>
      </c>
      <c r="H19" s="28" t="s">
        <v>37</v>
      </c>
      <c r="I19" s="28" t="s">
        <v>37</v>
      </c>
      <c r="J19" s="28" t="s">
        <v>37</v>
      </c>
      <c r="K19" s="28" t="s">
        <v>37</v>
      </c>
      <c r="L19" s="87" t="s">
        <v>37</v>
      </c>
      <c r="M19" s="16"/>
    </row>
    <row r="20" spans="2:13" s="5" customFormat="1" ht="13.5" customHeight="1">
      <c r="B20" s="86"/>
      <c r="C20" s="88"/>
      <c r="D20" s="75">
        <v>4010</v>
      </c>
      <c r="E20" s="78" t="s">
        <v>20</v>
      </c>
      <c r="F20" s="28" t="s">
        <v>37</v>
      </c>
      <c r="G20" s="41">
        <f>SUM(H20,K20)</f>
        <v>31174</v>
      </c>
      <c r="H20" s="41">
        <f>SUM(I20)</f>
        <v>31174</v>
      </c>
      <c r="I20" s="41">
        <v>31174</v>
      </c>
      <c r="J20" s="41">
        <v>0</v>
      </c>
      <c r="K20" s="43">
        <v>0</v>
      </c>
      <c r="L20" s="87" t="s">
        <v>37</v>
      </c>
      <c r="M20" s="16"/>
    </row>
    <row r="21" spans="2:13" s="5" customFormat="1" ht="13.5" customHeight="1">
      <c r="B21" s="86"/>
      <c r="C21" s="88"/>
      <c r="D21" s="75">
        <v>4170</v>
      </c>
      <c r="E21" s="78" t="s">
        <v>3</v>
      </c>
      <c r="F21" s="28" t="s">
        <v>37</v>
      </c>
      <c r="G21" s="41">
        <v>200</v>
      </c>
      <c r="H21" s="41"/>
      <c r="I21" s="41"/>
      <c r="J21" s="41"/>
      <c r="K21" s="43"/>
      <c r="L21" s="87" t="s">
        <v>37</v>
      </c>
      <c r="M21" s="16"/>
    </row>
    <row r="22" spans="2:13" s="5" customFormat="1" ht="13.5" customHeight="1">
      <c r="B22" s="89"/>
      <c r="C22" s="73"/>
      <c r="D22" s="75">
        <v>4300</v>
      </c>
      <c r="E22" s="78" t="s">
        <v>1</v>
      </c>
      <c r="F22" s="28" t="s">
        <v>37</v>
      </c>
      <c r="G22" s="41">
        <v>25800</v>
      </c>
      <c r="H22" s="41">
        <v>26000</v>
      </c>
      <c r="I22" s="41">
        <v>0</v>
      </c>
      <c r="J22" s="41">
        <v>0</v>
      </c>
      <c r="K22" s="43">
        <v>0</v>
      </c>
      <c r="L22" s="87" t="s">
        <v>37</v>
      </c>
      <c r="M22" s="16"/>
    </row>
    <row r="23" spans="2:13" s="5" customFormat="1" ht="13.5" customHeight="1">
      <c r="B23" s="90"/>
      <c r="C23" s="79"/>
      <c r="D23" s="91">
        <v>4480</v>
      </c>
      <c r="E23" s="78" t="s">
        <v>70</v>
      </c>
      <c r="F23" s="31" t="s">
        <v>37</v>
      </c>
      <c r="G23" s="42">
        <f>SUM(H23,K23)</f>
        <v>1000</v>
      </c>
      <c r="H23" s="42">
        <v>1000</v>
      </c>
      <c r="I23" s="42">
        <v>0</v>
      </c>
      <c r="J23" s="42">
        <v>0</v>
      </c>
      <c r="K23" s="44">
        <v>0</v>
      </c>
      <c r="L23" s="87" t="s">
        <v>37</v>
      </c>
      <c r="M23" s="16"/>
    </row>
    <row r="24" spans="2:13" s="5" customFormat="1" ht="15" customHeight="1">
      <c r="B24" s="19">
        <v>710</v>
      </c>
      <c r="C24" s="19"/>
      <c r="D24" s="21"/>
      <c r="E24" s="93" t="s">
        <v>43</v>
      </c>
      <c r="F24" s="32">
        <f>SUM(F28+F25+F31)</f>
        <v>395100</v>
      </c>
      <c r="G24" s="32">
        <f>SUM(G28+G25+G31)</f>
        <v>395100</v>
      </c>
      <c r="H24" s="32">
        <f>SUM(H28+H25+H31)</f>
        <v>395100</v>
      </c>
      <c r="I24" s="32">
        <f>SUM(I28+I25+I31)</f>
        <v>244744</v>
      </c>
      <c r="J24" s="32">
        <f>SUM(J28+J25+J31)</f>
        <v>100</v>
      </c>
      <c r="K24" s="45">
        <v>0</v>
      </c>
      <c r="L24" s="18" t="s">
        <v>37</v>
      </c>
      <c r="M24" s="16"/>
    </row>
    <row r="25" spans="2:13" s="5" customFormat="1" ht="27.75" customHeight="1">
      <c r="B25" s="70"/>
      <c r="C25" s="83">
        <v>71013</v>
      </c>
      <c r="D25" s="84"/>
      <c r="E25" s="72" t="s">
        <v>44</v>
      </c>
      <c r="F25" s="30">
        <f aca="true" t="shared" si="4" ref="F25:K25">SUM(F26:F27)</f>
        <v>76000</v>
      </c>
      <c r="G25" s="30">
        <f t="shared" si="4"/>
        <v>76000</v>
      </c>
      <c r="H25" s="30">
        <f t="shared" si="4"/>
        <v>76000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94" t="s">
        <v>37</v>
      </c>
      <c r="M25" s="16"/>
    </row>
    <row r="26" spans="2:13" s="5" customFormat="1" ht="57" customHeight="1">
      <c r="B26" s="88"/>
      <c r="C26" s="95"/>
      <c r="D26" s="75">
        <v>2110</v>
      </c>
      <c r="E26" s="76" t="s">
        <v>35</v>
      </c>
      <c r="F26" s="26">
        <v>76000</v>
      </c>
      <c r="G26" s="28" t="s">
        <v>37</v>
      </c>
      <c r="H26" s="28" t="s">
        <v>37</v>
      </c>
      <c r="I26" s="28" t="s">
        <v>37</v>
      </c>
      <c r="J26" s="28" t="s">
        <v>37</v>
      </c>
      <c r="K26" s="28" t="s">
        <v>37</v>
      </c>
      <c r="L26" s="87" t="s">
        <v>37</v>
      </c>
      <c r="M26" s="16"/>
    </row>
    <row r="27" spans="2:13" s="5" customFormat="1" ht="13.5" customHeight="1">
      <c r="B27" s="73"/>
      <c r="C27" s="77"/>
      <c r="D27" s="91">
        <v>4300</v>
      </c>
      <c r="E27" s="78" t="s">
        <v>1</v>
      </c>
      <c r="F27" s="31" t="s">
        <v>37</v>
      </c>
      <c r="G27" s="42">
        <f>SUM(H27,K27)</f>
        <v>76000</v>
      </c>
      <c r="H27" s="42">
        <v>76000</v>
      </c>
      <c r="I27" s="42">
        <v>0</v>
      </c>
      <c r="J27" s="42">
        <v>0</v>
      </c>
      <c r="K27" s="44">
        <v>0</v>
      </c>
      <c r="L27" s="92" t="s">
        <v>37</v>
      </c>
      <c r="M27" s="16"/>
    </row>
    <row r="28" spans="2:13" s="5" customFormat="1" ht="15" customHeight="1">
      <c r="B28" s="88"/>
      <c r="C28" s="157">
        <v>71014</v>
      </c>
      <c r="D28" s="96"/>
      <c r="E28" s="72" t="s">
        <v>32</v>
      </c>
      <c r="F28" s="65">
        <f aca="true" t="shared" si="5" ref="F28:K28">SUM(F29:F30)</f>
        <v>7500</v>
      </c>
      <c r="G28" s="65">
        <f t="shared" si="5"/>
        <v>7500</v>
      </c>
      <c r="H28" s="65">
        <f t="shared" si="5"/>
        <v>7500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97" t="s">
        <v>37</v>
      </c>
      <c r="M28" s="16"/>
    </row>
    <row r="29" spans="2:13" s="5" customFormat="1" ht="57" customHeight="1">
      <c r="B29" s="73"/>
      <c r="C29" s="95"/>
      <c r="D29" s="144">
        <v>2110</v>
      </c>
      <c r="E29" s="76" t="s">
        <v>35</v>
      </c>
      <c r="F29" s="145">
        <v>7500</v>
      </c>
      <c r="G29" s="146" t="s">
        <v>37</v>
      </c>
      <c r="H29" s="146" t="s">
        <v>37</v>
      </c>
      <c r="I29" s="146" t="s">
        <v>37</v>
      </c>
      <c r="J29" s="146" t="s">
        <v>37</v>
      </c>
      <c r="K29" s="146" t="s">
        <v>37</v>
      </c>
      <c r="L29" s="94" t="s">
        <v>37</v>
      </c>
      <c r="M29" s="16"/>
    </row>
    <row r="30" spans="2:13" s="5" customFormat="1" ht="12.75">
      <c r="B30" s="73"/>
      <c r="C30" s="77"/>
      <c r="D30" s="75">
        <v>4300</v>
      </c>
      <c r="E30" s="78" t="s">
        <v>1</v>
      </c>
      <c r="F30" s="28" t="s">
        <v>37</v>
      </c>
      <c r="G30" s="41">
        <v>7500</v>
      </c>
      <c r="H30" s="41">
        <v>7500</v>
      </c>
      <c r="I30" s="41">
        <v>0</v>
      </c>
      <c r="J30" s="41">
        <v>0</v>
      </c>
      <c r="K30" s="43">
        <v>0</v>
      </c>
      <c r="L30" s="102" t="s">
        <v>37</v>
      </c>
      <c r="M30" s="16"/>
    </row>
    <row r="31" spans="2:13" s="5" customFormat="1" ht="15.75" customHeight="1">
      <c r="B31" s="73"/>
      <c r="C31" s="98">
        <v>71015</v>
      </c>
      <c r="D31" s="103"/>
      <c r="E31" s="82" t="s">
        <v>45</v>
      </c>
      <c r="F31" s="25">
        <f>SUM(F32:F50)</f>
        <v>311600</v>
      </c>
      <c r="G31" s="25">
        <f>SUM(G32:G50)</f>
        <v>311600</v>
      </c>
      <c r="H31" s="25">
        <f>SUM(H32:H50)</f>
        <v>311600</v>
      </c>
      <c r="I31" s="25">
        <f>SUM(I32:I50)</f>
        <v>244744</v>
      </c>
      <c r="J31" s="25">
        <f>SUM(J32:J50)</f>
        <v>100</v>
      </c>
      <c r="K31" s="46">
        <v>0</v>
      </c>
      <c r="L31" s="102" t="s">
        <v>37</v>
      </c>
      <c r="M31" s="16"/>
    </row>
    <row r="32" spans="2:13" s="5" customFormat="1" ht="57" customHeight="1">
      <c r="B32" s="73"/>
      <c r="C32" s="95"/>
      <c r="D32" s="104">
        <v>2110</v>
      </c>
      <c r="E32" s="76" t="s">
        <v>35</v>
      </c>
      <c r="F32" s="26">
        <v>311600</v>
      </c>
      <c r="G32" s="28" t="s">
        <v>37</v>
      </c>
      <c r="H32" s="28" t="s">
        <v>37</v>
      </c>
      <c r="I32" s="28" t="s">
        <v>37</v>
      </c>
      <c r="J32" s="28" t="s">
        <v>37</v>
      </c>
      <c r="K32" s="28" t="s">
        <v>37</v>
      </c>
      <c r="L32" s="87" t="s">
        <v>37</v>
      </c>
      <c r="M32" s="16"/>
    </row>
    <row r="33" spans="2:13" s="5" customFormat="1" ht="27" customHeight="1">
      <c r="B33" s="73"/>
      <c r="C33" s="105"/>
      <c r="D33" s="99">
        <v>3020</v>
      </c>
      <c r="E33" s="106" t="s">
        <v>21</v>
      </c>
      <c r="F33" s="28" t="s">
        <v>37</v>
      </c>
      <c r="G33" s="41">
        <v>89</v>
      </c>
      <c r="H33" s="41">
        <v>100</v>
      </c>
      <c r="I33" s="41">
        <v>0</v>
      </c>
      <c r="J33" s="41">
        <v>100</v>
      </c>
      <c r="K33" s="43">
        <v>0</v>
      </c>
      <c r="L33" s="87" t="s">
        <v>37</v>
      </c>
      <c r="M33" s="16"/>
    </row>
    <row r="34" spans="2:13" s="5" customFormat="1" ht="13.5" customHeight="1">
      <c r="B34" s="73"/>
      <c r="C34" s="105"/>
      <c r="D34" s="75">
        <v>4010</v>
      </c>
      <c r="E34" s="78" t="s">
        <v>20</v>
      </c>
      <c r="F34" s="28" t="s">
        <v>37</v>
      </c>
      <c r="G34" s="41">
        <f aca="true" t="shared" si="6" ref="G34:G50">SUM(H34,K34)</f>
        <v>60621</v>
      </c>
      <c r="H34" s="41">
        <f aca="true" t="shared" si="7" ref="H34:H39">SUM(I34)</f>
        <v>60621</v>
      </c>
      <c r="I34" s="41">
        <v>60621</v>
      </c>
      <c r="J34" s="41">
        <v>0</v>
      </c>
      <c r="K34" s="43">
        <v>0</v>
      </c>
      <c r="L34" s="87" t="s">
        <v>37</v>
      </c>
      <c r="M34" s="16"/>
    </row>
    <row r="35" spans="2:13" s="5" customFormat="1" ht="26.25" customHeight="1">
      <c r="B35" s="73"/>
      <c r="C35" s="105"/>
      <c r="D35" s="75">
        <v>4020</v>
      </c>
      <c r="E35" s="78" t="s">
        <v>7</v>
      </c>
      <c r="F35" s="28" t="s">
        <v>37</v>
      </c>
      <c r="G35" s="41">
        <f t="shared" si="6"/>
        <v>124105</v>
      </c>
      <c r="H35" s="41">
        <f t="shared" si="7"/>
        <v>124105</v>
      </c>
      <c r="I35" s="41">
        <v>124105</v>
      </c>
      <c r="J35" s="41">
        <v>0</v>
      </c>
      <c r="K35" s="43">
        <v>0</v>
      </c>
      <c r="L35" s="87" t="s">
        <v>37</v>
      </c>
      <c r="M35" s="16"/>
    </row>
    <row r="36" spans="2:13" s="5" customFormat="1" ht="13.5" customHeight="1">
      <c r="B36" s="73"/>
      <c r="C36" s="105"/>
      <c r="D36" s="91">
        <v>4040</v>
      </c>
      <c r="E36" s="78" t="s">
        <v>22</v>
      </c>
      <c r="F36" s="31" t="s">
        <v>37</v>
      </c>
      <c r="G36" s="42">
        <f t="shared" si="6"/>
        <v>15108</v>
      </c>
      <c r="H36" s="42">
        <f t="shared" si="7"/>
        <v>15108</v>
      </c>
      <c r="I36" s="42">
        <v>15108</v>
      </c>
      <c r="J36" s="42">
        <v>0</v>
      </c>
      <c r="K36" s="44">
        <v>0</v>
      </c>
      <c r="L36" s="92" t="s">
        <v>37</v>
      </c>
      <c r="M36" s="16"/>
    </row>
    <row r="37" spans="2:13" s="5" customFormat="1" ht="13.5" customHeight="1">
      <c r="B37" s="73"/>
      <c r="C37" s="105"/>
      <c r="D37" s="108">
        <v>4110</v>
      </c>
      <c r="E37" s="78" t="s">
        <v>23</v>
      </c>
      <c r="F37" s="34" t="s">
        <v>37</v>
      </c>
      <c r="G37" s="49">
        <f t="shared" si="6"/>
        <v>36406</v>
      </c>
      <c r="H37" s="49">
        <f t="shared" si="7"/>
        <v>36406</v>
      </c>
      <c r="I37" s="49">
        <v>36406</v>
      </c>
      <c r="J37" s="49">
        <v>0</v>
      </c>
      <c r="K37" s="50">
        <v>0</v>
      </c>
      <c r="L37" s="56" t="s">
        <v>37</v>
      </c>
      <c r="M37" s="16"/>
    </row>
    <row r="38" spans="2:13" s="5" customFormat="1" ht="13.5" customHeight="1">
      <c r="B38" s="79"/>
      <c r="C38" s="77"/>
      <c r="D38" s="108">
        <v>4120</v>
      </c>
      <c r="E38" s="78" t="s">
        <v>2</v>
      </c>
      <c r="F38" s="34" t="s">
        <v>37</v>
      </c>
      <c r="G38" s="49">
        <f t="shared" si="6"/>
        <v>4904</v>
      </c>
      <c r="H38" s="49">
        <f t="shared" si="7"/>
        <v>4904</v>
      </c>
      <c r="I38" s="49">
        <v>4904</v>
      </c>
      <c r="J38" s="49">
        <v>0</v>
      </c>
      <c r="K38" s="50">
        <v>0</v>
      </c>
      <c r="L38" s="56" t="s">
        <v>37</v>
      </c>
      <c r="M38" s="16"/>
    </row>
    <row r="39" spans="2:13" s="5" customFormat="1" ht="13.5" customHeight="1">
      <c r="B39" s="79" t="s">
        <v>76</v>
      </c>
      <c r="C39" s="77" t="s">
        <v>77</v>
      </c>
      <c r="D39" s="108">
        <v>4170</v>
      </c>
      <c r="E39" s="78" t="s">
        <v>3</v>
      </c>
      <c r="F39" s="34" t="s">
        <v>37</v>
      </c>
      <c r="G39" s="49">
        <f t="shared" si="6"/>
        <v>3600</v>
      </c>
      <c r="H39" s="49">
        <f t="shared" si="7"/>
        <v>3600</v>
      </c>
      <c r="I39" s="49">
        <v>3600</v>
      </c>
      <c r="J39" s="49">
        <v>0</v>
      </c>
      <c r="K39" s="50">
        <v>0</v>
      </c>
      <c r="L39" s="56" t="s">
        <v>37</v>
      </c>
      <c r="M39" s="16"/>
    </row>
    <row r="40" spans="2:13" s="5" customFormat="1" ht="13.5" customHeight="1">
      <c r="B40" s="73"/>
      <c r="C40" s="105"/>
      <c r="D40" s="99">
        <v>4210</v>
      </c>
      <c r="E40" s="106" t="s">
        <v>8</v>
      </c>
      <c r="F40" s="35" t="s">
        <v>37</v>
      </c>
      <c r="G40" s="51">
        <v>15249</v>
      </c>
      <c r="H40" s="51">
        <v>12200</v>
      </c>
      <c r="I40" s="51">
        <v>0</v>
      </c>
      <c r="J40" s="51">
        <v>0</v>
      </c>
      <c r="K40" s="52">
        <v>0</v>
      </c>
      <c r="L40" s="101" t="s">
        <v>37</v>
      </c>
      <c r="M40" s="16"/>
    </row>
    <row r="41" spans="2:13" s="5" customFormat="1" ht="13.5" customHeight="1">
      <c r="B41" s="73"/>
      <c r="C41" s="105"/>
      <c r="D41" s="75">
        <v>4270</v>
      </c>
      <c r="E41" s="78" t="s">
        <v>19</v>
      </c>
      <c r="F41" s="28" t="s">
        <v>37</v>
      </c>
      <c r="G41" s="41">
        <v>968</v>
      </c>
      <c r="H41" s="41">
        <v>1000</v>
      </c>
      <c r="I41" s="41">
        <v>0</v>
      </c>
      <c r="J41" s="41">
        <v>0</v>
      </c>
      <c r="K41" s="43">
        <v>0</v>
      </c>
      <c r="L41" s="87" t="s">
        <v>37</v>
      </c>
      <c r="M41" s="16"/>
    </row>
    <row r="42" spans="2:13" s="5" customFormat="1" ht="13.5" customHeight="1">
      <c r="B42" s="73"/>
      <c r="C42" s="105"/>
      <c r="D42" s="75">
        <v>4280</v>
      </c>
      <c r="E42" s="78" t="s">
        <v>9</v>
      </c>
      <c r="F42" s="28" t="s">
        <v>37</v>
      </c>
      <c r="G42" s="41">
        <f t="shared" si="6"/>
        <v>300</v>
      </c>
      <c r="H42" s="41">
        <v>300</v>
      </c>
      <c r="I42" s="41">
        <v>0</v>
      </c>
      <c r="J42" s="41">
        <v>0</v>
      </c>
      <c r="K42" s="43">
        <v>0</v>
      </c>
      <c r="L42" s="87" t="s">
        <v>37</v>
      </c>
      <c r="M42" s="16"/>
    </row>
    <row r="43" spans="2:13" s="5" customFormat="1" ht="13.5" customHeight="1">
      <c r="B43" s="73"/>
      <c r="C43" s="105"/>
      <c r="D43" s="75">
        <v>4300</v>
      </c>
      <c r="E43" s="78" t="s">
        <v>1</v>
      </c>
      <c r="F43" s="28" t="s">
        <v>37</v>
      </c>
      <c r="G43" s="41">
        <v>16114</v>
      </c>
      <c r="H43" s="41">
        <v>19114</v>
      </c>
      <c r="I43" s="41">
        <v>0</v>
      </c>
      <c r="J43" s="41">
        <v>0</v>
      </c>
      <c r="K43" s="43">
        <v>0</v>
      </c>
      <c r="L43" s="87" t="s">
        <v>37</v>
      </c>
      <c r="M43" s="16"/>
    </row>
    <row r="44" spans="2:13" s="5" customFormat="1" ht="27" customHeight="1">
      <c r="B44" s="73"/>
      <c r="C44" s="105"/>
      <c r="D44" s="91">
        <v>4360</v>
      </c>
      <c r="E44" s="78" t="s">
        <v>81</v>
      </c>
      <c r="F44" s="31" t="s">
        <v>37</v>
      </c>
      <c r="G44" s="42">
        <f t="shared" si="6"/>
        <v>4548</v>
      </c>
      <c r="H44" s="42">
        <v>4548</v>
      </c>
      <c r="I44" s="42">
        <v>0</v>
      </c>
      <c r="J44" s="42">
        <v>0</v>
      </c>
      <c r="K44" s="44">
        <v>0</v>
      </c>
      <c r="L44" s="92" t="s">
        <v>37</v>
      </c>
      <c r="M44" s="16"/>
    </row>
    <row r="45" spans="2:13" s="5" customFormat="1" ht="27.75" customHeight="1">
      <c r="B45" s="141"/>
      <c r="C45" s="142"/>
      <c r="D45" s="104">
        <v>4400</v>
      </c>
      <c r="E45" s="78" t="s">
        <v>4</v>
      </c>
      <c r="F45" s="64" t="s">
        <v>37</v>
      </c>
      <c r="G45" s="60">
        <f t="shared" si="6"/>
        <v>20400</v>
      </c>
      <c r="H45" s="60">
        <v>20400</v>
      </c>
      <c r="I45" s="60">
        <v>0</v>
      </c>
      <c r="J45" s="60">
        <v>0</v>
      </c>
      <c r="K45" s="60">
        <v>0</v>
      </c>
      <c r="L45" s="64" t="s">
        <v>37</v>
      </c>
      <c r="M45" s="16"/>
    </row>
    <row r="46" spans="2:13" s="5" customFormat="1" ht="13.5" customHeight="1">
      <c r="B46" s="73"/>
      <c r="C46" s="105"/>
      <c r="D46" s="99">
        <v>4410</v>
      </c>
      <c r="E46" s="106" t="s">
        <v>10</v>
      </c>
      <c r="F46" s="35" t="s">
        <v>37</v>
      </c>
      <c r="G46" s="51">
        <f t="shared" si="6"/>
        <v>100</v>
      </c>
      <c r="H46" s="51">
        <v>100</v>
      </c>
      <c r="I46" s="51">
        <v>0</v>
      </c>
      <c r="J46" s="51">
        <v>0</v>
      </c>
      <c r="K46" s="52">
        <v>0</v>
      </c>
      <c r="L46" s="101" t="s">
        <v>37</v>
      </c>
      <c r="M46" s="16"/>
    </row>
    <row r="47" spans="2:13" s="5" customFormat="1" ht="13.5" customHeight="1">
      <c r="B47" s="73"/>
      <c r="C47" s="105"/>
      <c r="D47" s="75">
        <v>4430</v>
      </c>
      <c r="E47" s="78" t="s">
        <v>5</v>
      </c>
      <c r="F47" s="28" t="s">
        <v>37</v>
      </c>
      <c r="G47" s="41">
        <f t="shared" si="6"/>
        <v>1300</v>
      </c>
      <c r="H47" s="41">
        <v>1300</v>
      </c>
      <c r="I47" s="41">
        <v>0</v>
      </c>
      <c r="J47" s="41">
        <v>0</v>
      </c>
      <c r="K47" s="43">
        <v>0</v>
      </c>
      <c r="L47" s="87" t="s">
        <v>37</v>
      </c>
      <c r="M47" s="16"/>
    </row>
    <row r="48" spans="2:13" s="5" customFormat="1" ht="27.75" customHeight="1">
      <c r="B48" s="141"/>
      <c r="C48" s="142"/>
      <c r="D48" s="91">
        <v>4440</v>
      </c>
      <c r="E48" s="78" t="s">
        <v>11</v>
      </c>
      <c r="F48" s="31" t="s">
        <v>37</v>
      </c>
      <c r="G48" s="42">
        <v>5288</v>
      </c>
      <c r="H48" s="42">
        <v>5294</v>
      </c>
      <c r="I48" s="42">
        <v>0</v>
      </c>
      <c r="J48" s="42">
        <v>0</v>
      </c>
      <c r="K48" s="44">
        <v>0</v>
      </c>
      <c r="L48" s="92" t="s">
        <v>37</v>
      </c>
      <c r="M48" s="16"/>
    </row>
    <row r="49" spans="2:13" s="5" customFormat="1" ht="13.5" customHeight="1">
      <c r="B49" s="73"/>
      <c r="C49" s="105"/>
      <c r="D49" s="108">
        <v>4550</v>
      </c>
      <c r="E49" s="78" t="s">
        <v>24</v>
      </c>
      <c r="F49" s="34" t="s">
        <v>37</v>
      </c>
      <c r="G49" s="49">
        <f t="shared" si="6"/>
        <v>2000</v>
      </c>
      <c r="H49" s="49">
        <v>2000</v>
      </c>
      <c r="I49" s="49">
        <v>0</v>
      </c>
      <c r="J49" s="49">
        <v>0</v>
      </c>
      <c r="K49" s="50">
        <v>0</v>
      </c>
      <c r="L49" s="56" t="s">
        <v>37</v>
      </c>
      <c r="M49" s="16"/>
    </row>
    <row r="50" spans="2:13" s="5" customFormat="1" ht="27.75" customHeight="1">
      <c r="B50" s="79"/>
      <c r="C50" s="77"/>
      <c r="D50" s="111">
        <v>4700</v>
      </c>
      <c r="E50" s="106" t="s">
        <v>6</v>
      </c>
      <c r="F50" s="36" t="s">
        <v>37</v>
      </c>
      <c r="G50" s="53">
        <f t="shared" si="6"/>
        <v>500</v>
      </c>
      <c r="H50" s="53">
        <v>500</v>
      </c>
      <c r="I50" s="53">
        <v>0</v>
      </c>
      <c r="J50" s="53">
        <v>0</v>
      </c>
      <c r="K50" s="54">
        <v>0</v>
      </c>
      <c r="L50" s="112" t="s">
        <v>37</v>
      </c>
      <c r="M50" s="16"/>
    </row>
    <row r="51" spans="2:13" s="5" customFormat="1" ht="15" customHeight="1">
      <c r="B51" s="19">
        <v>750</v>
      </c>
      <c r="C51" s="19"/>
      <c r="D51" s="21"/>
      <c r="E51" s="93" t="s">
        <v>46</v>
      </c>
      <c r="F51" s="32">
        <f aca="true" t="shared" si="8" ref="F51:K51">SUM(F52+F55)</f>
        <v>213983</v>
      </c>
      <c r="G51" s="32">
        <f t="shared" si="8"/>
        <v>213983</v>
      </c>
      <c r="H51" s="32">
        <f t="shared" si="8"/>
        <v>211547</v>
      </c>
      <c r="I51" s="32">
        <f t="shared" si="8"/>
        <v>203647</v>
      </c>
      <c r="J51" s="32">
        <f t="shared" si="8"/>
        <v>0</v>
      </c>
      <c r="K51" s="32">
        <f t="shared" si="8"/>
        <v>0</v>
      </c>
      <c r="L51" s="18" t="s">
        <v>37</v>
      </c>
      <c r="M51" s="16"/>
    </row>
    <row r="52" spans="2:13" s="5" customFormat="1" ht="15" customHeight="1">
      <c r="B52" s="70"/>
      <c r="C52" s="83">
        <v>75011</v>
      </c>
      <c r="D52" s="84"/>
      <c r="E52" s="72" t="s">
        <v>47</v>
      </c>
      <c r="F52" s="30">
        <f aca="true" t="shared" si="9" ref="F52:K52">SUM(F53:F54)</f>
        <v>187547</v>
      </c>
      <c r="G52" s="30">
        <f t="shared" si="9"/>
        <v>187547</v>
      </c>
      <c r="H52" s="30">
        <f t="shared" si="9"/>
        <v>187547</v>
      </c>
      <c r="I52" s="30">
        <f t="shared" si="9"/>
        <v>187547</v>
      </c>
      <c r="J52" s="30">
        <f t="shared" si="9"/>
        <v>0</v>
      </c>
      <c r="K52" s="30">
        <f t="shared" si="9"/>
        <v>0</v>
      </c>
      <c r="L52" s="109" t="s">
        <v>37</v>
      </c>
      <c r="M52" s="16"/>
    </row>
    <row r="53" spans="2:13" s="5" customFormat="1" ht="55.5" customHeight="1">
      <c r="B53" s="88"/>
      <c r="C53" s="95"/>
      <c r="D53" s="104">
        <v>2110</v>
      </c>
      <c r="E53" s="76" t="s">
        <v>35</v>
      </c>
      <c r="F53" s="26">
        <v>187547</v>
      </c>
      <c r="G53" s="28" t="s">
        <v>37</v>
      </c>
      <c r="H53" s="28" t="s">
        <v>37</v>
      </c>
      <c r="I53" s="28" t="s">
        <v>37</v>
      </c>
      <c r="J53" s="28" t="s">
        <v>37</v>
      </c>
      <c r="K53" s="28" t="s">
        <v>37</v>
      </c>
      <c r="L53" s="87" t="s">
        <v>37</v>
      </c>
      <c r="M53" s="16"/>
    </row>
    <row r="54" spans="2:13" s="5" customFormat="1" ht="13.5" customHeight="1">
      <c r="B54" s="73"/>
      <c r="C54" s="77"/>
      <c r="D54" s="75">
        <v>4010</v>
      </c>
      <c r="E54" s="78" t="s">
        <v>20</v>
      </c>
      <c r="F54" s="28" t="s">
        <v>37</v>
      </c>
      <c r="G54" s="41">
        <f>SUM(H54,K54)</f>
        <v>187547</v>
      </c>
      <c r="H54" s="41">
        <f>SUM(I54)</f>
        <v>187547</v>
      </c>
      <c r="I54" s="41">
        <v>187547</v>
      </c>
      <c r="J54" s="41">
        <v>0</v>
      </c>
      <c r="K54" s="43">
        <v>0</v>
      </c>
      <c r="L54" s="87" t="s">
        <v>37</v>
      </c>
      <c r="M54" s="16"/>
    </row>
    <row r="55" spans="2:13" s="5" customFormat="1" ht="15" customHeight="1">
      <c r="B55" s="73"/>
      <c r="C55" s="110">
        <v>75045</v>
      </c>
      <c r="D55" s="17"/>
      <c r="E55" s="72" t="s">
        <v>36</v>
      </c>
      <c r="F55" s="25">
        <f aca="true" t="shared" si="10" ref="F55:K55">SUM(F56:F65)</f>
        <v>26436</v>
      </c>
      <c r="G55" s="25">
        <f t="shared" si="10"/>
        <v>26436</v>
      </c>
      <c r="H55" s="25">
        <f t="shared" si="10"/>
        <v>24000</v>
      </c>
      <c r="I55" s="25">
        <f t="shared" si="10"/>
        <v>16100</v>
      </c>
      <c r="J55" s="25">
        <f t="shared" si="10"/>
        <v>0</v>
      </c>
      <c r="K55" s="25">
        <f t="shared" si="10"/>
        <v>0</v>
      </c>
      <c r="L55" s="102" t="s">
        <v>37</v>
      </c>
      <c r="M55" s="16"/>
    </row>
    <row r="56" spans="2:13" s="5" customFormat="1" ht="55.5" customHeight="1">
      <c r="B56" s="73"/>
      <c r="C56" s="95"/>
      <c r="D56" s="104">
        <v>2110</v>
      </c>
      <c r="E56" s="76" t="s">
        <v>35</v>
      </c>
      <c r="F56" s="26">
        <v>26436</v>
      </c>
      <c r="G56" s="28" t="s">
        <v>37</v>
      </c>
      <c r="H56" s="28" t="s">
        <v>37</v>
      </c>
      <c r="I56" s="28" t="s">
        <v>37</v>
      </c>
      <c r="J56" s="28" t="s">
        <v>37</v>
      </c>
      <c r="K56" s="28" t="s">
        <v>37</v>
      </c>
      <c r="L56" s="87" t="s">
        <v>37</v>
      </c>
      <c r="M56" s="16"/>
    </row>
    <row r="57" spans="2:13" s="5" customFormat="1" ht="13.5" customHeight="1">
      <c r="B57" s="73"/>
      <c r="C57" s="105"/>
      <c r="D57" s="75">
        <v>4110</v>
      </c>
      <c r="E57" s="78" t="s">
        <v>23</v>
      </c>
      <c r="F57" s="28" t="s">
        <v>37</v>
      </c>
      <c r="G57" s="41">
        <v>2823</v>
      </c>
      <c r="H57" s="41">
        <v>2100</v>
      </c>
      <c r="I57" s="41">
        <v>2100</v>
      </c>
      <c r="J57" s="41">
        <v>0</v>
      </c>
      <c r="K57" s="43">
        <v>0</v>
      </c>
      <c r="L57" s="87" t="s">
        <v>37</v>
      </c>
      <c r="M57" s="16"/>
    </row>
    <row r="58" spans="2:13" s="5" customFormat="1" ht="13.5" customHeight="1">
      <c r="B58" s="73"/>
      <c r="C58" s="105"/>
      <c r="D58" s="75">
        <v>4120</v>
      </c>
      <c r="E58" s="78" t="s">
        <v>2</v>
      </c>
      <c r="F58" s="28" t="s">
        <v>37</v>
      </c>
      <c r="G58" s="41">
        <v>233</v>
      </c>
      <c r="H58" s="41">
        <v>200</v>
      </c>
      <c r="I58" s="41">
        <v>200</v>
      </c>
      <c r="J58" s="41">
        <v>0</v>
      </c>
      <c r="K58" s="43">
        <v>0</v>
      </c>
      <c r="L58" s="87" t="s">
        <v>37</v>
      </c>
      <c r="M58" s="16"/>
    </row>
    <row r="59" spans="2:13" s="5" customFormat="1" ht="13.5" customHeight="1">
      <c r="B59" s="73"/>
      <c r="C59" s="105"/>
      <c r="D59" s="75">
        <v>4170</v>
      </c>
      <c r="E59" s="78" t="s">
        <v>3</v>
      </c>
      <c r="F59" s="28" t="s">
        <v>37</v>
      </c>
      <c r="G59" s="41">
        <v>16425</v>
      </c>
      <c r="H59" s="41">
        <v>13800</v>
      </c>
      <c r="I59" s="41">
        <v>13800</v>
      </c>
      <c r="J59" s="41">
        <v>0</v>
      </c>
      <c r="K59" s="43">
        <v>0</v>
      </c>
      <c r="L59" s="87" t="s">
        <v>37</v>
      </c>
      <c r="M59" s="16"/>
    </row>
    <row r="60" spans="2:13" s="5" customFormat="1" ht="13.5" customHeight="1">
      <c r="B60" s="73"/>
      <c r="C60" s="105"/>
      <c r="D60" s="75">
        <v>4210</v>
      </c>
      <c r="E60" s="78" t="s">
        <v>8</v>
      </c>
      <c r="F60" s="28" t="s">
        <v>37</v>
      </c>
      <c r="G60" s="41">
        <v>129</v>
      </c>
      <c r="H60" s="41">
        <v>900</v>
      </c>
      <c r="I60" s="41">
        <v>0</v>
      </c>
      <c r="J60" s="41">
        <v>0</v>
      </c>
      <c r="K60" s="43">
        <v>0</v>
      </c>
      <c r="L60" s="87" t="s">
        <v>37</v>
      </c>
      <c r="M60" s="16"/>
    </row>
    <row r="61" spans="2:13" s="5" customFormat="1" ht="13.5" customHeight="1">
      <c r="B61" s="73"/>
      <c r="C61" s="105"/>
      <c r="D61" s="75">
        <v>4260</v>
      </c>
      <c r="E61" s="78" t="s">
        <v>14</v>
      </c>
      <c r="F61" s="28" t="s">
        <v>37</v>
      </c>
      <c r="G61" s="41">
        <v>1111</v>
      </c>
      <c r="H61" s="41">
        <v>900</v>
      </c>
      <c r="I61" s="41">
        <v>0</v>
      </c>
      <c r="J61" s="41">
        <v>0</v>
      </c>
      <c r="K61" s="43">
        <v>0</v>
      </c>
      <c r="L61" s="87" t="s">
        <v>37</v>
      </c>
      <c r="M61" s="16"/>
    </row>
    <row r="62" spans="2:13" s="5" customFormat="1" ht="13.5" customHeight="1" hidden="1">
      <c r="B62" s="73"/>
      <c r="C62" s="105"/>
      <c r="D62" s="75">
        <v>4280</v>
      </c>
      <c r="E62" s="78" t="s">
        <v>9</v>
      </c>
      <c r="F62" s="28" t="s">
        <v>37</v>
      </c>
      <c r="G62" s="41">
        <v>0</v>
      </c>
      <c r="H62" s="41">
        <v>1000</v>
      </c>
      <c r="I62" s="41">
        <v>0</v>
      </c>
      <c r="J62" s="41">
        <v>0</v>
      </c>
      <c r="K62" s="43">
        <v>0</v>
      </c>
      <c r="L62" s="87" t="s">
        <v>37</v>
      </c>
      <c r="M62" s="16"/>
    </row>
    <row r="63" spans="2:13" s="5" customFormat="1" ht="13.5" customHeight="1">
      <c r="B63" s="73"/>
      <c r="C63" s="105"/>
      <c r="D63" s="75">
        <v>4300</v>
      </c>
      <c r="E63" s="78" t="s">
        <v>1</v>
      </c>
      <c r="F63" s="28" t="s">
        <v>37</v>
      </c>
      <c r="G63" s="41">
        <v>5715</v>
      </c>
      <c r="H63" s="41">
        <v>4900</v>
      </c>
      <c r="I63" s="41">
        <v>0</v>
      </c>
      <c r="J63" s="41">
        <v>0</v>
      </c>
      <c r="K63" s="43">
        <v>0</v>
      </c>
      <c r="L63" s="87" t="s">
        <v>37</v>
      </c>
      <c r="M63" s="16"/>
    </row>
    <row r="64" spans="2:13" s="5" customFormat="1" ht="27.75" customHeight="1" hidden="1">
      <c r="B64" s="73"/>
      <c r="C64" s="105"/>
      <c r="D64" s="91">
        <v>4360</v>
      </c>
      <c r="E64" s="78" t="s">
        <v>81</v>
      </c>
      <c r="F64" s="31" t="s">
        <v>37</v>
      </c>
      <c r="G64" s="41">
        <v>0</v>
      </c>
      <c r="H64" s="42">
        <v>100</v>
      </c>
      <c r="I64" s="42">
        <v>0</v>
      </c>
      <c r="J64" s="42">
        <v>0</v>
      </c>
      <c r="K64" s="44">
        <v>0</v>
      </c>
      <c r="L64" s="92" t="s">
        <v>37</v>
      </c>
      <c r="M64" s="16"/>
    </row>
    <row r="65" spans="2:13" s="5" customFormat="1" ht="13.5" customHeight="1" hidden="1">
      <c r="B65" s="79"/>
      <c r="C65" s="77"/>
      <c r="D65" s="111">
        <v>4410</v>
      </c>
      <c r="E65" s="106" t="s">
        <v>10</v>
      </c>
      <c r="F65" s="36" t="s">
        <v>37</v>
      </c>
      <c r="G65" s="42">
        <v>0</v>
      </c>
      <c r="H65" s="53">
        <v>100</v>
      </c>
      <c r="I65" s="53">
        <v>0</v>
      </c>
      <c r="J65" s="53">
        <v>0</v>
      </c>
      <c r="K65" s="54">
        <v>0</v>
      </c>
      <c r="L65" s="112" t="s">
        <v>37</v>
      </c>
      <c r="M65" s="16"/>
    </row>
    <row r="66" spans="2:13" s="5" customFormat="1" ht="27" customHeight="1">
      <c r="B66" s="113">
        <v>754</v>
      </c>
      <c r="C66" s="114"/>
      <c r="D66" s="115"/>
      <c r="E66" s="72" t="s">
        <v>48</v>
      </c>
      <c r="F66" s="33">
        <f>SUM(F67)</f>
        <v>3540295</v>
      </c>
      <c r="G66" s="33">
        <f aca="true" t="shared" si="11" ref="G66:L66">SUM(G67)</f>
        <v>3540295</v>
      </c>
      <c r="H66" s="33">
        <f t="shared" si="11"/>
        <v>3495600</v>
      </c>
      <c r="I66" s="33">
        <f t="shared" si="11"/>
        <v>3046600</v>
      </c>
      <c r="J66" s="33">
        <f t="shared" si="11"/>
        <v>175000</v>
      </c>
      <c r="K66" s="33">
        <f t="shared" si="11"/>
        <v>0</v>
      </c>
      <c r="L66" s="116">
        <f t="shared" si="11"/>
        <v>4000</v>
      </c>
      <c r="M66" s="16"/>
    </row>
    <row r="67" spans="2:13" s="5" customFormat="1" ht="27" customHeight="1">
      <c r="B67" s="70"/>
      <c r="C67" s="83">
        <v>75411</v>
      </c>
      <c r="D67" s="84"/>
      <c r="E67" s="72" t="s">
        <v>49</v>
      </c>
      <c r="F67" s="30">
        <f aca="true" t="shared" si="12" ref="F67:K67">SUM(F68:F93)</f>
        <v>3540295</v>
      </c>
      <c r="G67" s="30">
        <f t="shared" si="12"/>
        <v>3540295</v>
      </c>
      <c r="H67" s="30">
        <f t="shared" si="12"/>
        <v>3495600</v>
      </c>
      <c r="I67" s="30">
        <f t="shared" si="12"/>
        <v>3046600</v>
      </c>
      <c r="J67" s="30">
        <f t="shared" si="12"/>
        <v>175000</v>
      </c>
      <c r="K67" s="30">
        <f t="shared" si="12"/>
        <v>0</v>
      </c>
      <c r="L67" s="85">
        <v>4000</v>
      </c>
      <c r="M67" s="16"/>
    </row>
    <row r="68" spans="2:13" s="5" customFormat="1" ht="55.5" customHeight="1">
      <c r="B68" s="88"/>
      <c r="C68" s="95"/>
      <c r="D68" s="104">
        <v>2110</v>
      </c>
      <c r="E68" s="76" t="s">
        <v>35</v>
      </c>
      <c r="F68" s="147">
        <v>3540295</v>
      </c>
      <c r="G68" s="31" t="s">
        <v>37</v>
      </c>
      <c r="H68" s="31" t="s">
        <v>37</v>
      </c>
      <c r="I68" s="31" t="s">
        <v>37</v>
      </c>
      <c r="J68" s="31" t="s">
        <v>37</v>
      </c>
      <c r="K68" s="31" t="s">
        <v>37</v>
      </c>
      <c r="L68" s="92" t="s">
        <v>37</v>
      </c>
      <c r="M68" s="16"/>
    </row>
    <row r="69" spans="2:13" s="5" customFormat="1" ht="27" customHeight="1">
      <c r="B69" s="88"/>
      <c r="C69" s="98"/>
      <c r="D69" s="108">
        <v>3020</v>
      </c>
      <c r="E69" s="78" t="s">
        <v>21</v>
      </c>
      <c r="F69" s="34" t="s">
        <v>37</v>
      </c>
      <c r="G69" s="49">
        <v>1000</v>
      </c>
      <c r="H69" s="49">
        <f>SUM(J69)</f>
        <v>3000</v>
      </c>
      <c r="I69" s="49">
        <v>0</v>
      </c>
      <c r="J69" s="49">
        <v>3000</v>
      </c>
      <c r="K69" s="49">
        <v>0</v>
      </c>
      <c r="L69" s="56" t="s">
        <v>37</v>
      </c>
      <c r="M69" s="16"/>
    </row>
    <row r="70" spans="2:13" s="5" customFormat="1" ht="27" customHeight="1">
      <c r="B70" s="73"/>
      <c r="C70" s="105"/>
      <c r="D70" s="144">
        <v>3070</v>
      </c>
      <c r="E70" s="78" t="s">
        <v>12</v>
      </c>
      <c r="F70" s="146" t="s">
        <v>37</v>
      </c>
      <c r="G70" s="148">
        <v>162000</v>
      </c>
      <c r="H70" s="148">
        <f>SUM(J70)</f>
        <v>172000</v>
      </c>
      <c r="I70" s="148">
        <v>0</v>
      </c>
      <c r="J70" s="148">
        <v>172000</v>
      </c>
      <c r="K70" s="149">
        <v>0</v>
      </c>
      <c r="L70" s="94" t="s">
        <v>37</v>
      </c>
      <c r="M70" s="16"/>
    </row>
    <row r="71" spans="2:13" s="5" customFormat="1" ht="13.5" customHeight="1">
      <c r="B71" s="73"/>
      <c r="C71" s="105"/>
      <c r="D71" s="91">
        <v>4010</v>
      </c>
      <c r="E71" s="78" t="s">
        <v>20</v>
      </c>
      <c r="F71" s="31" t="s">
        <v>37</v>
      </c>
      <c r="G71" s="42">
        <v>23900</v>
      </c>
      <c r="H71" s="42">
        <f>SUM(I71)</f>
        <v>25900</v>
      </c>
      <c r="I71" s="42">
        <v>25900</v>
      </c>
      <c r="J71" s="42">
        <v>0</v>
      </c>
      <c r="K71" s="44">
        <v>0</v>
      </c>
      <c r="L71" s="92" t="s">
        <v>37</v>
      </c>
      <c r="M71" s="16"/>
    </row>
    <row r="72" spans="2:13" s="5" customFormat="1" ht="27" customHeight="1">
      <c r="B72" s="73"/>
      <c r="C72" s="105"/>
      <c r="D72" s="108">
        <v>4020</v>
      </c>
      <c r="E72" s="78" t="s">
        <v>7</v>
      </c>
      <c r="F72" s="34" t="s">
        <v>37</v>
      </c>
      <c r="G72" s="49">
        <f aca="true" t="shared" si="13" ref="G72:G93">SUM(H72,K72)</f>
        <v>34900</v>
      </c>
      <c r="H72" s="49">
        <f aca="true" t="shared" si="14" ref="H72:H79">SUM(I72)</f>
        <v>34900</v>
      </c>
      <c r="I72" s="49">
        <v>34900</v>
      </c>
      <c r="J72" s="49">
        <v>0</v>
      </c>
      <c r="K72" s="50">
        <v>0</v>
      </c>
      <c r="L72" s="56" t="s">
        <v>37</v>
      </c>
      <c r="M72" s="16"/>
    </row>
    <row r="73" spans="2:13" s="5" customFormat="1" ht="13.5" customHeight="1">
      <c r="B73" s="73"/>
      <c r="C73" s="105"/>
      <c r="D73" s="108">
        <v>4040</v>
      </c>
      <c r="E73" s="78" t="s">
        <v>22</v>
      </c>
      <c r="F73" s="34" t="s">
        <v>37</v>
      </c>
      <c r="G73" s="49">
        <v>4149</v>
      </c>
      <c r="H73" s="49">
        <f t="shared" si="14"/>
        <v>5000</v>
      </c>
      <c r="I73" s="49">
        <v>5000</v>
      </c>
      <c r="J73" s="49">
        <v>0</v>
      </c>
      <c r="K73" s="50">
        <v>0</v>
      </c>
      <c r="L73" s="56" t="s">
        <v>37</v>
      </c>
      <c r="M73" s="16"/>
    </row>
    <row r="74" spans="2:13" s="5" customFormat="1" ht="27" customHeight="1">
      <c r="B74" s="73"/>
      <c r="C74" s="105"/>
      <c r="D74" s="111">
        <v>4050</v>
      </c>
      <c r="E74" s="106" t="s">
        <v>50</v>
      </c>
      <c r="F74" s="36" t="s">
        <v>37</v>
      </c>
      <c r="G74" s="53">
        <v>2318672</v>
      </c>
      <c r="H74" s="53">
        <f t="shared" si="14"/>
        <v>2343000</v>
      </c>
      <c r="I74" s="53">
        <v>2343000</v>
      </c>
      <c r="J74" s="53">
        <v>0</v>
      </c>
      <c r="K74" s="54">
        <v>0</v>
      </c>
      <c r="L74" s="112" t="s">
        <v>37</v>
      </c>
      <c r="M74" s="16"/>
    </row>
    <row r="75" spans="2:13" s="5" customFormat="1" ht="27" customHeight="1">
      <c r="B75" s="79"/>
      <c r="C75" s="77"/>
      <c r="D75" s="108">
        <v>4060</v>
      </c>
      <c r="E75" s="78" t="s">
        <v>51</v>
      </c>
      <c r="F75" s="34" t="s">
        <v>37</v>
      </c>
      <c r="G75" s="49">
        <v>378323</v>
      </c>
      <c r="H75" s="49">
        <f t="shared" si="14"/>
        <v>315000</v>
      </c>
      <c r="I75" s="49">
        <v>315000</v>
      </c>
      <c r="J75" s="49">
        <v>0</v>
      </c>
      <c r="K75" s="50">
        <v>0</v>
      </c>
      <c r="L75" s="56" t="s">
        <v>37</v>
      </c>
      <c r="M75" s="16"/>
    </row>
    <row r="76" spans="2:13" s="5" customFormat="1" ht="45" customHeight="1">
      <c r="B76" s="79" t="s">
        <v>79</v>
      </c>
      <c r="C76" s="77" t="s">
        <v>80</v>
      </c>
      <c r="D76" s="108">
        <v>4070</v>
      </c>
      <c r="E76" s="78" t="s">
        <v>52</v>
      </c>
      <c r="F76" s="34" t="s">
        <v>37</v>
      </c>
      <c r="G76" s="49">
        <v>194539</v>
      </c>
      <c r="H76" s="49">
        <f t="shared" si="14"/>
        <v>195000</v>
      </c>
      <c r="I76" s="49">
        <v>195000</v>
      </c>
      <c r="J76" s="49">
        <v>0</v>
      </c>
      <c r="K76" s="50">
        <v>0</v>
      </c>
      <c r="L76" s="56" t="s">
        <v>37</v>
      </c>
      <c r="M76" s="16"/>
    </row>
    <row r="77" spans="2:13" s="5" customFormat="1" ht="13.5" customHeight="1">
      <c r="B77" s="73"/>
      <c r="C77" s="105"/>
      <c r="D77" s="99">
        <v>4110</v>
      </c>
      <c r="E77" s="106" t="s">
        <v>23</v>
      </c>
      <c r="F77" s="35" t="s">
        <v>37</v>
      </c>
      <c r="G77" s="51">
        <f t="shared" si="13"/>
        <v>12800</v>
      </c>
      <c r="H77" s="51">
        <f t="shared" si="14"/>
        <v>12800</v>
      </c>
      <c r="I77" s="51">
        <v>12800</v>
      </c>
      <c r="J77" s="51">
        <v>0</v>
      </c>
      <c r="K77" s="52">
        <v>0</v>
      </c>
      <c r="L77" s="101" t="s">
        <v>37</v>
      </c>
      <c r="M77" s="16"/>
    </row>
    <row r="78" spans="2:13" s="5" customFormat="1" ht="13.5" customHeight="1">
      <c r="B78" s="73"/>
      <c r="C78" s="105"/>
      <c r="D78" s="75">
        <v>4120</v>
      </c>
      <c r="E78" s="78" t="s">
        <v>2</v>
      </c>
      <c r="F78" s="28" t="s">
        <v>37</v>
      </c>
      <c r="G78" s="41">
        <f t="shared" si="13"/>
        <v>1000</v>
      </c>
      <c r="H78" s="41">
        <f t="shared" si="14"/>
        <v>1000</v>
      </c>
      <c r="I78" s="41">
        <v>1000</v>
      </c>
      <c r="J78" s="41">
        <v>0</v>
      </c>
      <c r="K78" s="43">
        <v>0</v>
      </c>
      <c r="L78" s="87" t="s">
        <v>37</v>
      </c>
      <c r="M78" s="16"/>
    </row>
    <row r="79" spans="2:13" s="5" customFormat="1" ht="28.5" customHeight="1">
      <c r="B79" s="73"/>
      <c r="C79" s="105"/>
      <c r="D79" s="75">
        <v>4180</v>
      </c>
      <c r="E79" s="78" t="s">
        <v>53</v>
      </c>
      <c r="F79" s="28" t="s">
        <v>37</v>
      </c>
      <c r="G79" s="41">
        <v>98745</v>
      </c>
      <c r="H79" s="41">
        <f t="shared" si="14"/>
        <v>114000</v>
      </c>
      <c r="I79" s="41">
        <v>114000</v>
      </c>
      <c r="J79" s="41">
        <v>0</v>
      </c>
      <c r="K79" s="43">
        <v>0</v>
      </c>
      <c r="L79" s="87" t="s">
        <v>37</v>
      </c>
      <c r="M79" s="16"/>
    </row>
    <row r="80" spans="2:13" s="5" customFormat="1" ht="13.5" customHeight="1">
      <c r="B80" s="73"/>
      <c r="C80" s="105"/>
      <c r="D80" s="75">
        <v>4210</v>
      </c>
      <c r="E80" s="78" t="s">
        <v>8</v>
      </c>
      <c r="F80" s="28" t="s">
        <v>37</v>
      </c>
      <c r="G80" s="41">
        <v>103492</v>
      </c>
      <c r="H80" s="41">
        <v>100000</v>
      </c>
      <c r="I80" s="41">
        <v>0</v>
      </c>
      <c r="J80" s="41">
        <v>0</v>
      </c>
      <c r="K80" s="43">
        <v>0</v>
      </c>
      <c r="L80" s="87" t="s">
        <v>37</v>
      </c>
      <c r="M80" s="16"/>
    </row>
    <row r="81" spans="2:13" s="5" customFormat="1" ht="13.5" customHeight="1">
      <c r="B81" s="73"/>
      <c r="C81" s="105"/>
      <c r="D81" s="91">
        <v>4220</v>
      </c>
      <c r="E81" s="78" t="s">
        <v>13</v>
      </c>
      <c r="F81" s="31" t="s">
        <v>37</v>
      </c>
      <c r="G81" s="41">
        <f t="shared" si="13"/>
        <v>500</v>
      </c>
      <c r="H81" s="42">
        <v>500</v>
      </c>
      <c r="I81" s="42">
        <v>0</v>
      </c>
      <c r="J81" s="42">
        <v>0</v>
      </c>
      <c r="K81" s="44">
        <v>0</v>
      </c>
      <c r="L81" s="92" t="s">
        <v>37</v>
      </c>
      <c r="M81" s="16"/>
    </row>
    <row r="82" spans="2:13" s="5" customFormat="1" ht="13.5" customHeight="1">
      <c r="B82" s="73"/>
      <c r="C82" s="105"/>
      <c r="D82" s="108">
        <v>4260</v>
      </c>
      <c r="E82" s="78" t="s">
        <v>14</v>
      </c>
      <c r="F82" s="34" t="s">
        <v>37</v>
      </c>
      <c r="G82" s="41">
        <v>80925</v>
      </c>
      <c r="H82" s="49">
        <v>60000</v>
      </c>
      <c r="I82" s="49">
        <v>0</v>
      </c>
      <c r="J82" s="49">
        <v>0</v>
      </c>
      <c r="K82" s="50">
        <v>0</v>
      </c>
      <c r="L82" s="56" t="s">
        <v>37</v>
      </c>
      <c r="M82" s="16"/>
    </row>
    <row r="83" spans="2:13" s="5" customFormat="1" ht="13.5" customHeight="1">
      <c r="B83" s="73"/>
      <c r="C83" s="105"/>
      <c r="D83" s="108">
        <v>4270</v>
      </c>
      <c r="E83" s="78" t="s">
        <v>19</v>
      </c>
      <c r="F83" s="34" t="s">
        <v>37</v>
      </c>
      <c r="G83" s="42">
        <f t="shared" si="13"/>
        <v>25000</v>
      </c>
      <c r="H83" s="49">
        <v>25000</v>
      </c>
      <c r="I83" s="49">
        <v>0</v>
      </c>
      <c r="J83" s="49">
        <v>0</v>
      </c>
      <c r="K83" s="50">
        <v>0</v>
      </c>
      <c r="L83" s="56" t="s">
        <v>37</v>
      </c>
      <c r="M83" s="16"/>
    </row>
    <row r="84" spans="2:13" s="5" customFormat="1" ht="13.5" customHeight="1">
      <c r="B84" s="73"/>
      <c r="C84" s="105"/>
      <c r="D84" s="108">
        <v>4280</v>
      </c>
      <c r="E84" s="78" t="s">
        <v>9</v>
      </c>
      <c r="F84" s="34" t="s">
        <v>37</v>
      </c>
      <c r="G84" s="49">
        <f t="shared" si="13"/>
        <v>18000</v>
      </c>
      <c r="H84" s="49">
        <v>18000</v>
      </c>
      <c r="I84" s="49">
        <v>0</v>
      </c>
      <c r="J84" s="49">
        <v>0</v>
      </c>
      <c r="K84" s="50">
        <v>0</v>
      </c>
      <c r="L84" s="56" t="s">
        <v>37</v>
      </c>
      <c r="M84" s="16"/>
    </row>
    <row r="85" spans="2:13" s="5" customFormat="1" ht="13.5" customHeight="1">
      <c r="B85" s="73"/>
      <c r="C85" s="105"/>
      <c r="D85" s="108">
        <v>4300</v>
      </c>
      <c r="E85" s="78" t="s">
        <v>1</v>
      </c>
      <c r="F85" s="34" t="s">
        <v>37</v>
      </c>
      <c r="G85" s="49">
        <v>23739</v>
      </c>
      <c r="H85" s="49">
        <v>18000</v>
      </c>
      <c r="I85" s="49">
        <v>0</v>
      </c>
      <c r="J85" s="49">
        <v>0</v>
      </c>
      <c r="K85" s="50">
        <v>0</v>
      </c>
      <c r="L85" s="56" t="s">
        <v>37</v>
      </c>
      <c r="M85" s="16"/>
    </row>
    <row r="86" spans="2:13" s="5" customFormat="1" ht="27" customHeight="1">
      <c r="B86" s="73"/>
      <c r="C86" s="105"/>
      <c r="D86" s="99">
        <v>4360</v>
      </c>
      <c r="E86" s="106" t="s">
        <v>81</v>
      </c>
      <c r="F86" s="35" t="s">
        <v>37</v>
      </c>
      <c r="G86" s="51">
        <v>20000</v>
      </c>
      <c r="H86" s="51">
        <v>16000</v>
      </c>
      <c r="I86" s="51">
        <v>0</v>
      </c>
      <c r="J86" s="51">
        <v>0</v>
      </c>
      <c r="K86" s="52">
        <v>0</v>
      </c>
      <c r="L86" s="101" t="s">
        <v>37</v>
      </c>
      <c r="M86" s="16"/>
    </row>
    <row r="87" spans="2:13" s="5" customFormat="1" ht="13.5" customHeight="1">
      <c r="B87" s="73"/>
      <c r="C87" s="105"/>
      <c r="D87" s="75">
        <v>4410</v>
      </c>
      <c r="E87" s="78" t="s">
        <v>10</v>
      </c>
      <c r="F87" s="28" t="s">
        <v>37</v>
      </c>
      <c r="G87" s="41">
        <f t="shared" si="13"/>
        <v>3000</v>
      </c>
      <c r="H87" s="41">
        <v>3000</v>
      </c>
      <c r="I87" s="41">
        <v>0</v>
      </c>
      <c r="J87" s="41">
        <v>0</v>
      </c>
      <c r="K87" s="43">
        <v>0</v>
      </c>
      <c r="L87" s="87" t="s">
        <v>37</v>
      </c>
      <c r="M87" s="16"/>
    </row>
    <row r="88" spans="2:13" s="5" customFormat="1" ht="13.5" customHeight="1">
      <c r="B88" s="73"/>
      <c r="C88" s="105"/>
      <c r="D88" s="75">
        <v>4430</v>
      </c>
      <c r="E88" s="78" t="s">
        <v>5</v>
      </c>
      <c r="F88" s="28" t="s">
        <v>37</v>
      </c>
      <c r="G88" s="41">
        <f t="shared" si="13"/>
        <v>14442</v>
      </c>
      <c r="H88" s="41">
        <v>14442</v>
      </c>
      <c r="I88" s="41">
        <v>0</v>
      </c>
      <c r="J88" s="41">
        <v>0</v>
      </c>
      <c r="K88" s="43">
        <v>0</v>
      </c>
      <c r="L88" s="87" t="s">
        <v>37</v>
      </c>
      <c r="M88" s="16"/>
    </row>
    <row r="89" spans="2:13" s="5" customFormat="1" ht="27" customHeight="1">
      <c r="B89" s="73"/>
      <c r="C89" s="105"/>
      <c r="D89" s="75">
        <v>4440</v>
      </c>
      <c r="E89" s="78" t="s">
        <v>11</v>
      </c>
      <c r="F89" s="28" t="s">
        <v>37</v>
      </c>
      <c r="G89" s="41">
        <f t="shared" si="13"/>
        <v>3000</v>
      </c>
      <c r="H89" s="41">
        <v>3000</v>
      </c>
      <c r="I89" s="41">
        <v>0</v>
      </c>
      <c r="J89" s="41">
        <v>0</v>
      </c>
      <c r="K89" s="43">
        <v>0</v>
      </c>
      <c r="L89" s="87" t="s">
        <v>37</v>
      </c>
      <c r="M89" s="16"/>
    </row>
    <row r="90" spans="2:13" s="5" customFormat="1" ht="27.75" customHeight="1">
      <c r="B90" s="73"/>
      <c r="C90" s="105"/>
      <c r="D90" s="91">
        <v>4500</v>
      </c>
      <c r="E90" s="78" t="s">
        <v>54</v>
      </c>
      <c r="F90" s="31" t="s">
        <v>37</v>
      </c>
      <c r="G90" s="42">
        <v>13724</v>
      </c>
      <c r="H90" s="42">
        <v>12000</v>
      </c>
      <c r="I90" s="42">
        <v>0</v>
      </c>
      <c r="J90" s="42">
        <v>0</v>
      </c>
      <c r="K90" s="44">
        <v>0</v>
      </c>
      <c r="L90" s="92" t="s">
        <v>37</v>
      </c>
      <c r="M90" s="16"/>
    </row>
    <row r="91" spans="2:13" s="5" customFormat="1" ht="13.5" customHeight="1">
      <c r="B91" s="73"/>
      <c r="C91" s="105"/>
      <c r="D91" s="108">
        <v>4510</v>
      </c>
      <c r="E91" s="78" t="s">
        <v>15</v>
      </c>
      <c r="F91" s="34" t="s">
        <v>37</v>
      </c>
      <c r="G91" s="49">
        <f t="shared" si="13"/>
        <v>658</v>
      </c>
      <c r="H91" s="49">
        <v>658</v>
      </c>
      <c r="I91" s="49">
        <v>0</v>
      </c>
      <c r="J91" s="49">
        <v>0</v>
      </c>
      <c r="K91" s="50">
        <v>0</v>
      </c>
      <c r="L91" s="56" t="s">
        <v>37</v>
      </c>
      <c r="M91" s="16"/>
    </row>
    <row r="92" spans="2:13" s="5" customFormat="1" ht="27.75" customHeight="1">
      <c r="B92" s="141"/>
      <c r="C92" s="142"/>
      <c r="D92" s="99">
        <v>4520</v>
      </c>
      <c r="E92" s="106" t="s">
        <v>71</v>
      </c>
      <c r="F92" s="35" t="s">
        <v>37</v>
      </c>
      <c r="G92" s="51">
        <v>2787</v>
      </c>
      <c r="H92" s="51">
        <v>2400</v>
      </c>
      <c r="I92" s="51">
        <v>0</v>
      </c>
      <c r="J92" s="51">
        <v>0</v>
      </c>
      <c r="K92" s="52">
        <v>0</v>
      </c>
      <c r="L92" s="101" t="s">
        <v>37</v>
      </c>
      <c r="M92" s="16"/>
    </row>
    <row r="93" spans="2:13" s="5" customFormat="1" ht="13.5" customHeight="1">
      <c r="B93" s="79"/>
      <c r="C93" s="77"/>
      <c r="D93" s="91">
        <v>4550</v>
      </c>
      <c r="E93" s="78" t="s">
        <v>24</v>
      </c>
      <c r="F93" s="31" t="s">
        <v>37</v>
      </c>
      <c r="G93" s="42">
        <f t="shared" si="13"/>
        <v>1000</v>
      </c>
      <c r="H93" s="42">
        <v>1000</v>
      </c>
      <c r="I93" s="42">
        <v>0</v>
      </c>
      <c r="J93" s="42">
        <v>0</v>
      </c>
      <c r="K93" s="44">
        <v>0</v>
      </c>
      <c r="L93" s="92" t="s">
        <v>37</v>
      </c>
      <c r="M93" s="16"/>
    </row>
    <row r="94" spans="2:13" s="5" customFormat="1" ht="15" customHeight="1">
      <c r="B94" s="118" t="s">
        <v>82</v>
      </c>
      <c r="C94" s="19"/>
      <c r="D94" s="21"/>
      <c r="E94" s="93" t="s">
        <v>88</v>
      </c>
      <c r="F94" s="32">
        <f>SUM(F95,F99,F102)</f>
        <v>42544</v>
      </c>
      <c r="G94" s="32">
        <f>SUM(G95,G99,G102)</f>
        <v>42544</v>
      </c>
      <c r="H94" s="32">
        <f>SUM(H95)</f>
        <v>2366411</v>
      </c>
      <c r="I94" s="32">
        <f>SUM(I95)</f>
        <v>0</v>
      </c>
      <c r="J94" s="32">
        <f>SUM(J95)</f>
        <v>0</v>
      </c>
      <c r="K94" s="32">
        <f>SUM(K95)</f>
        <v>0</v>
      </c>
      <c r="L94" s="150" t="s">
        <v>37</v>
      </c>
      <c r="M94" s="16"/>
    </row>
    <row r="95" spans="2:13" s="5" customFormat="1" ht="15" customHeight="1">
      <c r="B95" s="70"/>
      <c r="C95" s="83" t="s">
        <v>83</v>
      </c>
      <c r="D95" s="84"/>
      <c r="E95" s="72" t="s">
        <v>85</v>
      </c>
      <c r="F95" s="30">
        <f>SUM(F96:F98)</f>
        <v>12120</v>
      </c>
      <c r="G95" s="30">
        <f>SUM(G96:G98)</f>
        <v>12120</v>
      </c>
      <c r="H95" s="30">
        <f>SUM(H96:H97)</f>
        <v>2366411</v>
      </c>
      <c r="I95" s="30">
        <f>SUM(I96:I97)</f>
        <v>0</v>
      </c>
      <c r="J95" s="30">
        <f>SUM(J96:J97)</f>
        <v>0</v>
      </c>
      <c r="K95" s="30">
        <f>SUM(K96:K97)</f>
        <v>0</v>
      </c>
      <c r="L95" s="109" t="s">
        <v>37</v>
      </c>
      <c r="M95" s="16"/>
    </row>
    <row r="96" spans="2:13" s="5" customFormat="1" ht="57" customHeight="1">
      <c r="B96" s="86"/>
      <c r="C96" s="70"/>
      <c r="D96" s="104">
        <v>2110</v>
      </c>
      <c r="E96" s="76" t="s">
        <v>35</v>
      </c>
      <c r="F96" s="26">
        <v>12120</v>
      </c>
      <c r="G96" s="28" t="s">
        <v>37</v>
      </c>
      <c r="H96" s="28" t="s">
        <v>37</v>
      </c>
      <c r="I96" s="28" t="s">
        <v>37</v>
      </c>
      <c r="J96" s="28" t="s">
        <v>37</v>
      </c>
      <c r="K96" s="28" t="s">
        <v>37</v>
      </c>
      <c r="L96" s="87" t="s">
        <v>37</v>
      </c>
      <c r="M96" s="16"/>
    </row>
    <row r="97" spans="2:13" s="5" customFormat="1" ht="13.5" customHeight="1">
      <c r="B97" s="89"/>
      <c r="C97" s="73"/>
      <c r="D97" s="91">
        <v>4210</v>
      </c>
      <c r="E97" s="78" t="s">
        <v>8</v>
      </c>
      <c r="F97" s="31" t="s">
        <v>37</v>
      </c>
      <c r="G97" s="42">
        <v>120</v>
      </c>
      <c r="H97" s="42">
        <v>2366411</v>
      </c>
      <c r="I97" s="42">
        <v>0</v>
      </c>
      <c r="J97" s="42">
        <v>0</v>
      </c>
      <c r="K97" s="44">
        <v>0</v>
      </c>
      <c r="L97" s="92" t="s">
        <v>37</v>
      </c>
      <c r="M97" s="16"/>
    </row>
    <row r="98" spans="2:13" s="5" customFormat="1" ht="25.5">
      <c r="B98" s="89"/>
      <c r="C98" s="79"/>
      <c r="D98" s="117">
        <v>4240</v>
      </c>
      <c r="E98" s="153" t="s">
        <v>87</v>
      </c>
      <c r="F98" s="31" t="s">
        <v>37</v>
      </c>
      <c r="G98" s="154">
        <v>12000</v>
      </c>
      <c r="H98" s="154"/>
      <c r="I98" s="154"/>
      <c r="J98" s="154"/>
      <c r="K98" s="155"/>
      <c r="L98" s="92" t="s">
        <v>37</v>
      </c>
      <c r="M98" s="16"/>
    </row>
    <row r="99" spans="2:13" s="5" customFormat="1" ht="13.5" customHeight="1">
      <c r="B99" s="73"/>
      <c r="C99" s="70" t="s">
        <v>91</v>
      </c>
      <c r="D99" s="156"/>
      <c r="E99" s="72" t="s">
        <v>92</v>
      </c>
      <c r="F99" s="65">
        <f>SUM(F100:F101)</f>
        <v>18100</v>
      </c>
      <c r="G99" s="65">
        <f>SUM(G100:G101)</f>
        <v>18100</v>
      </c>
      <c r="H99" s="97">
        <f>SUM(H100:H102)</f>
        <v>0</v>
      </c>
      <c r="I99" s="97">
        <f>SUM(I100:I102)</f>
        <v>0</v>
      </c>
      <c r="J99" s="97">
        <f>SUM(J100:J102)</f>
        <v>0</v>
      </c>
      <c r="K99" s="97">
        <f>SUM(K100:K102)</f>
        <v>0</v>
      </c>
      <c r="L99" s="97" t="s">
        <v>37</v>
      </c>
      <c r="M99" s="16"/>
    </row>
    <row r="100" spans="2:13" s="5" customFormat="1" ht="57" customHeight="1">
      <c r="B100" s="89"/>
      <c r="C100" s="70"/>
      <c r="D100" s="104">
        <v>2110</v>
      </c>
      <c r="E100" s="76" t="s">
        <v>35</v>
      </c>
      <c r="F100" s="60">
        <v>18100</v>
      </c>
      <c r="G100" s="64" t="s">
        <v>37</v>
      </c>
      <c r="H100" s="60"/>
      <c r="I100" s="60"/>
      <c r="J100" s="60"/>
      <c r="K100" s="60"/>
      <c r="L100" s="64" t="s">
        <v>37</v>
      </c>
      <c r="M100" s="16"/>
    </row>
    <row r="101" spans="2:13" s="5" customFormat="1" ht="27" customHeight="1">
      <c r="B101" s="89"/>
      <c r="C101" s="73"/>
      <c r="D101" s="104">
        <v>4240</v>
      </c>
      <c r="E101" s="78" t="s">
        <v>87</v>
      </c>
      <c r="F101" s="64" t="s">
        <v>37</v>
      </c>
      <c r="G101" s="60">
        <v>18100</v>
      </c>
      <c r="H101" s="60"/>
      <c r="I101" s="60"/>
      <c r="J101" s="60"/>
      <c r="K101" s="60"/>
      <c r="L101" s="64" t="s">
        <v>37</v>
      </c>
      <c r="M101" s="16"/>
    </row>
    <row r="102" spans="2:13" s="5" customFormat="1" ht="13.5" customHeight="1">
      <c r="B102" s="73"/>
      <c r="C102" s="70" t="s">
        <v>84</v>
      </c>
      <c r="D102" s="156"/>
      <c r="E102" s="72" t="s">
        <v>86</v>
      </c>
      <c r="F102" s="65">
        <f aca="true" t="shared" si="15" ref="F102:K102">SUM(F103:F105)</f>
        <v>12324</v>
      </c>
      <c r="G102" s="65">
        <f t="shared" si="15"/>
        <v>12324</v>
      </c>
      <c r="H102" s="97">
        <f t="shared" si="15"/>
        <v>0</v>
      </c>
      <c r="I102" s="97">
        <f t="shared" si="15"/>
        <v>0</v>
      </c>
      <c r="J102" s="97">
        <f t="shared" si="15"/>
        <v>0</v>
      </c>
      <c r="K102" s="97">
        <f t="shared" si="15"/>
        <v>0</v>
      </c>
      <c r="L102" s="97" t="s">
        <v>37</v>
      </c>
      <c r="M102" s="16"/>
    </row>
    <row r="103" spans="2:13" s="5" customFormat="1" ht="57" customHeight="1">
      <c r="B103" s="89"/>
      <c r="C103" s="70"/>
      <c r="D103" s="104">
        <v>2110</v>
      </c>
      <c r="E103" s="76" t="s">
        <v>35</v>
      </c>
      <c r="F103" s="60">
        <v>12324</v>
      </c>
      <c r="G103" s="64" t="s">
        <v>37</v>
      </c>
      <c r="H103" s="60"/>
      <c r="I103" s="60"/>
      <c r="J103" s="60"/>
      <c r="K103" s="60"/>
      <c r="L103" s="64" t="s">
        <v>37</v>
      </c>
      <c r="M103" s="16"/>
    </row>
    <row r="104" spans="2:13" s="5" customFormat="1" ht="13.5" customHeight="1">
      <c r="B104" s="89"/>
      <c r="C104" s="73"/>
      <c r="D104" s="104">
        <v>4210</v>
      </c>
      <c r="E104" s="78" t="s">
        <v>8</v>
      </c>
      <c r="F104" s="64" t="s">
        <v>37</v>
      </c>
      <c r="G104" s="60">
        <v>121</v>
      </c>
      <c r="H104" s="60"/>
      <c r="I104" s="60"/>
      <c r="J104" s="60"/>
      <c r="K104" s="60"/>
      <c r="L104" s="64" t="s">
        <v>37</v>
      </c>
      <c r="M104" s="16"/>
    </row>
    <row r="105" spans="2:13" s="5" customFormat="1" ht="27" customHeight="1">
      <c r="B105" s="90"/>
      <c r="C105" s="79"/>
      <c r="D105" s="104">
        <v>4240</v>
      </c>
      <c r="E105" s="78" t="s">
        <v>87</v>
      </c>
      <c r="F105" s="64" t="s">
        <v>37</v>
      </c>
      <c r="G105" s="60">
        <v>12203</v>
      </c>
      <c r="H105" s="60"/>
      <c r="I105" s="60"/>
      <c r="J105" s="60"/>
      <c r="K105" s="60"/>
      <c r="L105" s="64" t="s">
        <v>37</v>
      </c>
      <c r="M105" s="16"/>
    </row>
    <row r="106" spans="2:13" s="5" customFormat="1" ht="15" customHeight="1">
      <c r="B106" s="118">
        <v>851</v>
      </c>
      <c r="C106" s="19"/>
      <c r="D106" s="21"/>
      <c r="E106" s="93" t="s">
        <v>55</v>
      </c>
      <c r="F106" s="32">
        <f aca="true" t="shared" si="16" ref="F106:K106">SUM(F107)</f>
        <v>1866466</v>
      </c>
      <c r="G106" s="32">
        <f t="shared" si="16"/>
        <v>1866466</v>
      </c>
      <c r="H106" s="32">
        <f t="shared" si="16"/>
        <v>2366411</v>
      </c>
      <c r="I106" s="32">
        <f t="shared" si="16"/>
        <v>0</v>
      </c>
      <c r="J106" s="32">
        <f t="shared" si="16"/>
        <v>0</v>
      </c>
      <c r="K106" s="32">
        <f t="shared" si="16"/>
        <v>0</v>
      </c>
      <c r="L106" s="150" t="s">
        <v>37</v>
      </c>
      <c r="M106" s="16"/>
    </row>
    <row r="107" spans="2:13" s="5" customFormat="1" ht="42.75" customHeight="1">
      <c r="B107" s="70"/>
      <c r="C107" s="83">
        <v>85156</v>
      </c>
      <c r="D107" s="115"/>
      <c r="E107" s="72" t="s">
        <v>33</v>
      </c>
      <c r="F107" s="33">
        <f aca="true" t="shared" si="17" ref="F107:K107">SUM(F108:F109)</f>
        <v>1866466</v>
      </c>
      <c r="G107" s="33">
        <f t="shared" si="17"/>
        <v>1866466</v>
      </c>
      <c r="H107" s="33">
        <f t="shared" si="17"/>
        <v>2366411</v>
      </c>
      <c r="I107" s="33">
        <f t="shared" si="17"/>
        <v>0</v>
      </c>
      <c r="J107" s="33">
        <f t="shared" si="17"/>
        <v>0</v>
      </c>
      <c r="K107" s="33">
        <f t="shared" si="17"/>
        <v>0</v>
      </c>
      <c r="L107" s="124" t="s">
        <v>37</v>
      </c>
      <c r="M107" s="16"/>
    </row>
    <row r="108" spans="2:13" s="5" customFormat="1" ht="55.5" customHeight="1">
      <c r="B108" s="86"/>
      <c r="C108" s="70"/>
      <c r="D108" s="104">
        <v>2110</v>
      </c>
      <c r="E108" s="76" t="s">
        <v>35</v>
      </c>
      <c r="F108" s="37">
        <v>1866466</v>
      </c>
      <c r="G108" s="34" t="s">
        <v>37</v>
      </c>
      <c r="H108" s="34" t="s">
        <v>37</v>
      </c>
      <c r="I108" s="34" t="s">
        <v>37</v>
      </c>
      <c r="J108" s="34" t="s">
        <v>37</v>
      </c>
      <c r="K108" s="34" t="s">
        <v>37</v>
      </c>
      <c r="L108" s="56" t="s">
        <v>37</v>
      </c>
      <c r="M108" s="16"/>
    </row>
    <row r="109" spans="2:13" s="5" customFormat="1" ht="13.5" customHeight="1">
      <c r="B109" s="90"/>
      <c r="C109" s="79"/>
      <c r="D109" s="111">
        <v>4130</v>
      </c>
      <c r="E109" s="106" t="s">
        <v>56</v>
      </c>
      <c r="F109" s="36" t="s">
        <v>37</v>
      </c>
      <c r="G109" s="53">
        <v>1866466</v>
      </c>
      <c r="H109" s="53">
        <v>2366411</v>
      </c>
      <c r="I109" s="53">
        <v>0</v>
      </c>
      <c r="J109" s="53">
        <v>0</v>
      </c>
      <c r="K109" s="54">
        <v>0</v>
      </c>
      <c r="L109" s="112" t="s">
        <v>37</v>
      </c>
      <c r="M109" s="16"/>
    </row>
    <row r="110" spans="2:13" s="5" customFormat="1" ht="15" customHeight="1">
      <c r="B110" s="118">
        <v>852</v>
      </c>
      <c r="C110" s="158"/>
      <c r="D110" s="115"/>
      <c r="E110" s="72" t="s">
        <v>57</v>
      </c>
      <c r="F110" s="33">
        <f aca="true" t="shared" si="18" ref="F110:K110">SUM(F111+F130)</f>
        <v>532108</v>
      </c>
      <c r="G110" s="33">
        <f t="shared" si="18"/>
        <v>532108</v>
      </c>
      <c r="H110" s="33">
        <f t="shared" si="18"/>
        <v>521338</v>
      </c>
      <c r="I110" s="33">
        <f t="shared" si="18"/>
        <v>400754</v>
      </c>
      <c r="J110" s="33">
        <f t="shared" si="18"/>
        <v>100</v>
      </c>
      <c r="K110" s="33">
        <f t="shared" si="18"/>
        <v>0</v>
      </c>
      <c r="L110" s="116">
        <f>SUM(L111,L130)</f>
        <v>5735</v>
      </c>
      <c r="M110" s="16"/>
    </row>
    <row r="111" spans="2:13" s="5" customFormat="1" ht="15" customHeight="1">
      <c r="B111" s="119"/>
      <c r="C111" s="83">
        <v>85203</v>
      </c>
      <c r="D111" s="115"/>
      <c r="E111" s="72" t="s">
        <v>34</v>
      </c>
      <c r="F111" s="33">
        <f>SUM(F112:F129)</f>
        <v>491500</v>
      </c>
      <c r="G111" s="33">
        <f>SUM(G112:G129)</f>
        <v>491500</v>
      </c>
      <c r="H111" s="33">
        <f>SUM(H112:H129)</f>
        <v>473962</v>
      </c>
      <c r="I111" s="33">
        <f>SUM(I112:I129)</f>
        <v>354878</v>
      </c>
      <c r="J111" s="33">
        <f>SUM(J112:J129)</f>
        <v>100</v>
      </c>
      <c r="K111" s="140">
        <v>0</v>
      </c>
      <c r="L111" s="85">
        <v>5735</v>
      </c>
      <c r="M111" s="16"/>
    </row>
    <row r="112" spans="2:13" s="5" customFormat="1" ht="57.75" customHeight="1">
      <c r="B112" s="73"/>
      <c r="C112" s="74"/>
      <c r="D112" s="104">
        <v>2110</v>
      </c>
      <c r="E112" s="76" t="s">
        <v>35</v>
      </c>
      <c r="F112" s="37">
        <v>491500</v>
      </c>
      <c r="G112" s="34" t="s">
        <v>37</v>
      </c>
      <c r="H112" s="34" t="s">
        <v>37</v>
      </c>
      <c r="I112" s="34" t="s">
        <v>37</v>
      </c>
      <c r="J112" s="34" t="s">
        <v>37</v>
      </c>
      <c r="K112" s="56" t="s">
        <v>37</v>
      </c>
      <c r="L112" s="120" t="s">
        <v>37</v>
      </c>
      <c r="M112" s="16"/>
    </row>
    <row r="113" spans="2:13" s="5" customFormat="1" ht="27" customHeight="1">
      <c r="B113" s="141"/>
      <c r="C113" s="142"/>
      <c r="D113" s="108">
        <v>3020</v>
      </c>
      <c r="E113" s="78" t="s">
        <v>21</v>
      </c>
      <c r="F113" s="34" t="s">
        <v>37</v>
      </c>
      <c r="G113" s="49">
        <f>SUM(H113,K113)</f>
        <v>100</v>
      </c>
      <c r="H113" s="49">
        <v>100</v>
      </c>
      <c r="I113" s="49">
        <v>0</v>
      </c>
      <c r="J113" s="49">
        <v>100</v>
      </c>
      <c r="K113" s="139">
        <v>0</v>
      </c>
      <c r="L113" s="120" t="s">
        <v>37</v>
      </c>
      <c r="M113" s="16"/>
    </row>
    <row r="114" spans="2:13" s="5" customFormat="1" ht="13.5" customHeight="1">
      <c r="B114" s="73"/>
      <c r="C114" s="105"/>
      <c r="D114" s="99">
        <v>4010</v>
      </c>
      <c r="E114" s="106" t="s">
        <v>20</v>
      </c>
      <c r="F114" s="35" t="s">
        <v>37</v>
      </c>
      <c r="G114" s="51">
        <f aca="true" t="shared" si="19" ref="G114:G129">SUM(H114,K114)</f>
        <v>267397</v>
      </c>
      <c r="H114" s="51">
        <f>SUM(I114)</f>
        <v>267397</v>
      </c>
      <c r="I114" s="51">
        <v>267397</v>
      </c>
      <c r="J114" s="51">
        <v>0</v>
      </c>
      <c r="K114" s="57">
        <v>0</v>
      </c>
      <c r="L114" s="121" t="s">
        <v>37</v>
      </c>
      <c r="M114" s="16"/>
    </row>
    <row r="115" spans="2:13" s="5" customFormat="1" ht="13.5" customHeight="1">
      <c r="B115" s="73"/>
      <c r="C115" s="105"/>
      <c r="D115" s="75">
        <v>4040</v>
      </c>
      <c r="E115" s="78" t="s">
        <v>22</v>
      </c>
      <c r="F115" s="28" t="s">
        <v>37</v>
      </c>
      <c r="G115" s="51">
        <v>20949</v>
      </c>
      <c r="H115" s="41">
        <f>SUM(I115)</f>
        <v>20793</v>
      </c>
      <c r="I115" s="41">
        <v>20793</v>
      </c>
      <c r="J115" s="41">
        <v>0</v>
      </c>
      <c r="K115" s="58">
        <v>0</v>
      </c>
      <c r="L115" s="122" t="s">
        <v>37</v>
      </c>
      <c r="M115" s="16"/>
    </row>
    <row r="116" spans="2:13" s="5" customFormat="1" ht="13.5" customHeight="1">
      <c r="B116" s="73"/>
      <c r="C116" s="105"/>
      <c r="D116" s="75">
        <v>4110</v>
      </c>
      <c r="E116" s="78" t="s">
        <v>23</v>
      </c>
      <c r="F116" s="28" t="s">
        <v>37</v>
      </c>
      <c r="G116" s="51">
        <v>49471</v>
      </c>
      <c r="H116" s="41">
        <f>SUM(I116)</f>
        <v>49627</v>
      </c>
      <c r="I116" s="41">
        <v>49627</v>
      </c>
      <c r="J116" s="41">
        <v>0</v>
      </c>
      <c r="K116" s="58">
        <v>0</v>
      </c>
      <c r="L116" s="122" t="s">
        <v>37</v>
      </c>
      <c r="M116" s="16"/>
    </row>
    <row r="117" spans="2:13" s="5" customFormat="1" ht="13.5" customHeight="1">
      <c r="B117" s="73"/>
      <c r="C117" s="105"/>
      <c r="D117" s="75">
        <v>4120</v>
      </c>
      <c r="E117" s="78" t="s">
        <v>2</v>
      </c>
      <c r="F117" s="28" t="s">
        <v>37</v>
      </c>
      <c r="G117" s="51">
        <f t="shared" si="19"/>
        <v>7061</v>
      </c>
      <c r="H117" s="41">
        <f>SUM(I117)</f>
        <v>7061</v>
      </c>
      <c r="I117" s="41">
        <v>7061</v>
      </c>
      <c r="J117" s="41">
        <v>0</v>
      </c>
      <c r="K117" s="58">
        <v>0</v>
      </c>
      <c r="L117" s="122" t="s">
        <v>37</v>
      </c>
      <c r="M117" s="16"/>
    </row>
    <row r="118" spans="2:13" s="5" customFormat="1" ht="13.5" customHeight="1">
      <c r="B118" s="73"/>
      <c r="C118" s="105"/>
      <c r="D118" s="91">
        <v>4170</v>
      </c>
      <c r="E118" s="78" t="s">
        <v>3</v>
      </c>
      <c r="F118" s="31" t="s">
        <v>37</v>
      </c>
      <c r="G118" s="53">
        <f t="shared" si="19"/>
        <v>10000</v>
      </c>
      <c r="H118" s="42">
        <f>SUM(I118)</f>
        <v>10000</v>
      </c>
      <c r="I118" s="42">
        <v>10000</v>
      </c>
      <c r="J118" s="42">
        <v>0</v>
      </c>
      <c r="K118" s="63">
        <v>0</v>
      </c>
      <c r="L118" s="123" t="s">
        <v>37</v>
      </c>
      <c r="M118" s="16"/>
    </row>
    <row r="119" spans="2:13" s="5" customFormat="1" ht="13.5" customHeight="1">
      <c r="B119" s="73"/>
      <c r="C119" s="105"/>
      <c r="D119" s="108">
        <v>4210</v>
      </c>
      <c r="E119" s="78" t="s">
        <v>8</v>
      </c>
      <c r="F119" s="34" t="s">
        <v>37</v>
      </c>
      <c r="G119" s="49">
        <v>35196</v>
      </c>
      <c r="H119" s="49">
        <v>20174</v>
      </c>
      <c r="I119" s="49">
        <v>0</v>
      </c>
      <c r="J119" s="49">
        <v>0</v>
      </c>
      <c r="K119" s="139">
        <v>0</v>
      </c>
      <c r="L119" s="120" t="s">
        <v>37</v>
      </c>
      <c r="M119" s="16"/>
    </row>
    <row r="120" spans="2:13" s="5" customFormat="1" ht="13.5" customHeight="1">
      <c r="B120" s="73"/>
      <c r="C120" s="105"/>
      <c r="D120" s="99">
        <v>4260</v>
      </c>
      <c r="E120" s="106" t="s">
        <v>14</v>
      </c>
      <c r="F120" s="35" t="s">
        <v>37</v>
      </c>
      <c r="G120" s="51">
        <f t="shared" si="19"/>
        <v>36600</v>
      </c>
      <c r="H120" s="51">
        <v>36600</v>
      </c>
      <c r="I120" s="51">
        <v>0</v>
      </c>
      <c r="J120" s="51">
        <v>0</v>
      </c>
      <c r="K120" s="57">
        <v>0</v>
      </c>
      <c r="L120" s="121" t="s">
        <v>37</v>
      </c>
      <c r="M120" s="16"/>
    </row>
    <row r="121" spans="2:13" s="5" customFormat="1" ht="13.5" customHeight="1">
      <c r="B121" s="73"/>
      <c r="C121" s="105"/>
      <c r="D121" s="75">
        <v>4270</v>
      </c>
      <c r="E121" s="78" t="s">
        <v>19</v>
      </c>
      <c r="F121" s="28" t="s">
        <v>37</v>
      </c>
      <c r="G121" s="51">
        <f t="shared" si="19"/>
        <v>9000</v>
      </c>
      <c r="H121" s="41">
        <v>9000</v>
      </c>
      <c r="I121" s="41">
        <v>0</v>
      </c>
      <c r="J121" s="41">
        <v>0</v>
      </c>
      <c r="K121" s="58">
        <v>0</v>
      </c>
      <c r="L121" s="122" t="s">
        <v>37</v>
      </c>
      <c r="M121" s="16"/>
    </row>
    <row r="122" spans="2:13" s="5" customFormat="1" ht="13.5" customHeight="1">
      <c r="B122" s="73"/>
      <c r="C122" s="105"/>
      <c r="D122" s="75">
        <v>4280</v>
      </c>
      <c r="E122" s="78" t="s">
        <v>9</v>
      </c>
      <c r="F122" s="28" t="s">
        <v>37</v>
      </c>
      <c r="G122" s="51">
        <f t="shared" si="19"/>
        <v>400</v>
      </c>
      <c r="H122" s="41">
        <v>400</v>
      </c>
      <c r="I122" s="41">
        <v>0</v>
      </c>
      <c r="J122" s="41">
        <v>0</v>
      </c>
      <c r="K122" s="58">
        <v>0</v>
      </c>
      <c r="L122" s="122" t="s">
        <v>37</v>
      </c>
      <c r="M122" s="16"/>
    </row>
    <row r="123" spans="2:13" s="5" customFormat="1" ht="13.5" customHeight="1">
      <c r="B123" s="73"/>
      <c r="C123" s="105"/>
      <c r="D123" s="91">
        <v>4300</v>
      </c>
      <c r="E123" s="78" t="s">
        <v>1</v>
      </c>
      <c r="F123" s="31" t="s">
        <v>37</v>
      </c>
      <c r="G123" s="53">
        <v>36380</v>
      </c>
      <c r="H123" s="42">
        <v>33864</v>
      </c>
      <c r="I123" s="42">
        <v>0</v>
      </c>
      <c r="J123" s="42">
        <v>0</v>
      </c>
      <c r="K123" s="63">
        <v>0</v>
      </c>
      <c r="L123" s="123" t="s">
        <v>37</v>
      </c>
      <c r="M123" s="16"/>
    </row>
    <row r="124" spans="2:13" s="5" customFormat="1" ht="27" customHeight="1">
      <c r="B124" s="73"/>
      <c r="C124" s="105"/>
      <c r="D124" s="108">
        <v>4360</v>
      </c>
      <c r="E124" s="78" t="s">
        <v>81</v>
      </c>
      <c r="F124" s="34" t="s">
        <v>37</v>
      </c>
      <c r="G124" s="49">
        <f t="shared" si="19"/>
        <v>2600</v>
      </c>
      <c r="H124" s="49">
        <v>2600</v>
      </c>
      <c r="I124" s="49">
        <v>0</v>
      </c>
      <c r="J124" s="49">
        <v>0</v>
      </c>
      <c r="K124" s="139">
        <v>0</v>
      </c>
      <c r="L124" s="120" t="s">
        <v>37</v>
      </c>
      <c r="M124" s="16"/>
    </row>
    <row r="125" spans="2:13" s="5" customFormat="1" ht="13.5" customHeight="1">
      <c r="B125" s="73"/>
      <c r="C125" s="105"/>
      <c r="D125" s="99">
        <v>4410</v>
      </c>
      <c r="E125" s="106" t="s">
        <v>10</v>
      </c>
      <c r="F125" s="35" t="s">
        <v>37</v>
      </c>
      <c r="G125" s="51">
        <f t="shared" si="19"/>
        <v>2500</v>
      </c>
      <c r="H125" s="51">
        <v>2500</v>
      </c>
      <c r="I125" s="51">
        <v>0</v>
      </c>
      <c r="J125" s="51">
        <v>0</v>
      </c>
      <c r="K125" s="57">
        <v>0</v>
      </c>
      <c r="L125" s="121" t="s">
        <v>37</v>
      </c>
      <c r="M125" s="16"/>
    </row>
    <row r="126" spans="2:13" s="5" customFormat="1" ht="13.5" customHeight="1">
      <c r="B126" s="73"/>
      <c r="C126" s="105"/>
      <c r="D126" s="75">
        <v>4430</v>
      </c>
      <c r="E126" s="78" t="s">
        <v>5</v>
      </c>
      <c r="F126" s="28" t="s">
        <v>37</v>
      </c>
      <c r="G126" s="51">
        <f t="shared" si="19"/>
        <v>500</v>
      </c>
      <c r="H126" s="41">
        <v>500</v>
      </c>
      <c r="I126" s="41">
        <v>0</v>
      </c>
      <c r="J126" s="41">
        <v>0</v>
      </c>
      <c r="K126" s="58">
        <v>0</v>
      </c>
      <c r="L126" s="122" t="s">
        <v>37</v>
      </c>
      <c r="M126" s="16"/>
    </row>
    <row r="127" spans="2:13" s="5" customFormat="1" ht="27" customHeight="1">
      <c r="B127" s="73"/>
      <c r="C127" s="105"/>
      <c r="D127" s="75">
        <v>4440</v>
      </c>
      <c r="E127" s="78" t="s">
        <v>11</v>
      </c>
      <c r="F127" s="28" t="s">
        <v>37</v>
      </c>
      <c r="G127" s="59">
        <f t="shared" si="19"/>
        <v>9674</v>
      </c>
      <c r="H127" s="41">
        <v>9674</v>
      </c>
      <c r="I127" s="41">
        <v>0</v>
      </c>
      <c r="J127" s="41">
        <v>0</v>
      </c>
      <c r="K127" s="58">
        <v>0</v>
      </c>
      <c r="L127" s="122" t="s">
        <v>37</v>
      </c>
      <c r="M127" s="16"/>
    </row>
    <row r="128" spans="2:13" s="5" customFormat="1" ht="27" customHeight="1">
      <c r="B128" s="73"/>
      <c r="C128" s="105"/>
      <c r="D128" s="107">
        <v>4520</v>
      </c>
      <c r="E128" s="78" t="s">
        <v>71</v>
      </c>
      <c r="F128" s="55" t="s">
        <v>37</v>
      </c>
      <c r="G128" s="60">
        <f t="shared" si="19"/>
        <v>672</v>
      </c>
      <c r="H128" s="61">
        <v>672</v>
      </c>
      <c r="I128" s="47">
        <v>0</v>
      </c>
      <c r="J128" s="47">
        <v>0</v>
      </c>
      <c r="K128" s="62">
        <v>0</v>
      </c>
      <c r="L128" s="122" t="s">
        <v>37</v>
      </c>
      <c r="M128" s="16"/>
    </row>
    <row r="129" spans="2:13" s="5" customFormat="1" ht="27" customHeight="1">
      <c r="B129" s="73"/>
      <c r="C129" s="77"/>
      <c r="D129" s="91">
        <v>4700</v>
      </c>
      <c r="E129" s="78" t="s">
        <v>6</v>
      </c>
      <c r="F129" s="31" t="s">
        <v>37</v>
      </c>
      <c r="G129" s="53">
        <f t="shared" si="19"/>
        <v>3000</v>
      </c>
      <c r="H129" s="42">
        <v>3000</v>
      </c>
      <c r="I129" s="42">
        <v>0</v>
      </c>
      <c r="J129" s="42">
        <v>0</v>
      </c>
      <c r="K129" s="63">
        <v>0</v>
      </c>
      <c r="L129" s="123" t="s">
        <v>37</v>
      </c>
      <c r="M129" s="16"/>
    </row>
    <row r="130" spans="2:13" s="5" customFormat="1" ht="27.75" customHeight="1">
      <c r="B130" s="88"/>
      <c r="C130" s="110">
        <v>85205</v>
      </c>
      <c r="D130" s="115"/>
      <c r="E130" s="72" t="s">
        <v>58</v>
      </c>
      <c r="F130" s="33">
        <f aca="true" t="shared" si="20" ref="F130:K130">SUM(F131:F133)</f>
        <v>40608</v>
      </c>
      <c r="G130" s="33">
        <f t="shared" si="20"/>
        <v>40608</v>
      </c>
      <c r="H130" s="33">
        <f t="shared" si="20"/>
        <v>47376</v>
      </c>
      <c r="I130" s="33">
        <f t="shared" si="20"/>
        <v>45876</v>
      </c>
      <c r="J130" s="33">
        <f t="shared" si="20"/>
        <v>0</v>
      </c>
      <c r="K130" s="33">
        <f t="shared" si="20"/>
        <v>0</v>
      </c>
      <c r="L130" s="124" t="s">
        <v>37</v>
      </c>
      <c r="M130" s="16"/>
    </row>
    <row r="131" spans="2:13" s="5" customFormat="1" ht="57" customHeight="1">
      <c r="B131" s="73"/>
      <c r="C131" s="95"/>
      <c r="D131" s="125">
        <v>2110</v>
      </c>
      <c r="E131" s="100" t="s">
        <v>35</v>
      </c>
      <c r="F131" s="38">
        <v>40608</v>
      </c>
      <c r="G131" s="36" t="s">
        <v>37</v>
      </c>
      <c r="H131" s="36" t="s">
        <v>37</v>
      </c>
      <c r="I131" s="36" t="s">
        <v>37</v>
      </c>
      <c r="J131" s="36" t="s">
        <v>37</v>
      </c>
      <c r="K131" s="36" t="s">
        <v>37</v>
      </c>
      <c r="L131" s="112" t="s">
        <v>37</v>
      </c>
      <c r="M131" s="16"/>
    </row>
    <row r="132" spans="2:13" s="5" customFormat="1" ht="13.5" customHeight="1">
      <c r="B132" s="73"/>
      <c r="C132" s="105"/>
      <c r="D132" s="108">
        <v>4170</v>
      </c>
      <c r="E132" s="78" t="s">
        <v>3</v>
      </c>
      <c r="F132" s="34" t="s">
        <v>37</v>
      </c>
      <c r="G132" s="49">
        <v>38608</v>
      </c>
      <c r="H132" s="49">
        <f>SUM(I132)</f>
        <v>45876</v>
      </c>
      <c r="I132" s="49">
        <v>45876</v>
      </c>
      <c r="J132" s="49">
        <v>0</v>
      </c>
      <c r="K132" s="50">
        <v>0</v>
      </c>
      <c r="L132" s="56" t="s">
        <v>37</v>
      </c>
      <c r="M132" s="16"/>
    </row>
    <row r="133" spans="2:13" s="5" customFormat="1" ht="13.5" customHeight="1">
      <c r="B133" s="79"/>
      <c r="C133" s="77"/>
      <c r="D133" s="99">
        <v>4210</v>
      </c>
      <c r="E133" s="106" t="s">
        <v>8</v>
      </c>
      <c r="F133" s="35" t="s">
        <v>37</v>
      </c>
      <c r="G133" s="51">
        <v>2000</v>
      </c>
      <c r="H133" s="51">
        <v>1500</v>
      </c>
      <c r="I133" s="51">
        <v>0</v>
      </c>
      <c r="J133" s="51">
        <v>0</v>
      </c>
      <c r="K133" s="52">
        <v>0</v>
      </c>
      <c r="L133" s="35" t="s">
        <v>37</v>
      </c>
      <c r="M133" s="16"/>
    </row>
    <row r="134" spans="2:13" s="5" customFormat="1" ht="27" customHeight="1">
      <c r="B134" s="19">
        <v>853</v>
      </c>
      <c r="C134" s="19"/>
      <c r="D134" s="20"/>
      <c r="E134" s="82" t="s">
        <v>59</v>
      </c>
      <c r="F134" s="29">
        <f aca="true" t="shared" si="21" ref="F134:K134">SUM(F135)</f>
        <v>356210</v>
      </c>
      <c r="G134" s="29">
        <f t="shared" si="21"/>
        <v>356210</v>
      </c>
      <c r="H134" s="29">
        <f t="shared" si="21"/>
        <v>353607</v>
      </c>
      <c r="I134" s="29">
        <f t="shared" si="21"/>
        <v>188480</v>
      </c>
      <c r="J134" s="29">
        <f t="shared" si="21"/>
        <v>200</v>
      </c>
      <c r="K134" s="29">
        <f t="shared" si="21"/>
        <v>0</v>
      </c>
      <c r="L134" s="126">
        <f>SUM(L135)</f>
        <v>23924</v>
      </c>
      <c r="M134" s="16"/>
    </row>
    <row r="135" spans="2:13" s="5" customFormat="1" ht="28.5" customHeight="1">
      <c r="B135" s="70"/>
      <c r="C135" s="83">
        <v>85321</v>
      </c>
      <c r="D135" s="84"/>
      <c r="E135" s="72" t="s">
        <v>60</v>
      </c>
      <c r="F135" s="30">
        <f aca="true" t="shared" si="22" ref="F135:K135">SUM(F136:F151)</f>
        <v>356210</v>
      </c>
      <c r="G135" s="30">
        <f t="shared" si="22"/>
        <v>356210</v>
      </c>
      <c r="H135" s="30">
        <f t="shared" si="22"/>
        <v>353607</v>
      </c>
      <c r="I135" s="30">
        <f t="shared" si="22"/>
        <v>188480</v>
      </c>
      <c r="J135" s="30">
        <f t="shared" si="22"/>
        <v>200</v>
      </c>
      <c r="K135" s="30">
        <f t="shared" si="22"/>
        <v>0</v>
      </c>
      <c r="L135" s="127">
        <v>23924</v>
      </c>
      <c r="M135" s="16"/>
    </row>
    <row r="136" spans="2:13" s="5" customFormat="1" ht="57.75" customHeight="1">
      <c r="B136" s="159"/>
      <c r="C136" s="157"/>
      <c r="D136" s="104">
        <v>2110</v>
      </c>
      <c r="E136" s="76" t="s">
        <v>35</v>
      </c>
      <c r="F136" s="147">
        <v>356210</v>
      </c>
      <c r="G136" s="31" t="s">
        <v>37</v>
      </c>
      <c r="H136" s="31" t="s">
        <v>37</v>
      </c>
      <c r="I136" s="31" t="s">
        <v>37</v>
      </c>
      <c r="J136" s="31" t="s">
        <v>37</v>
      </c>
      <c r="K136" s="31" t="s">
        <v>37</v>
      </c>
      <c r="L136" s="92" t="s">
        <v>37</v>
      </c>
      <c r="M136" s="16"/>
    </row>
    <row r="137" spans="2:13" s="5" customFormat="1" ht="30" customHeight="1">
      <c r="B137" s="119" t="s">
        <v>89</v>
      </c>
      <c r="C137" s="74" t="s">
        <v>90</v>
      </c>
      <c r="D137" s="108">
        <v>3020</v>
      </c>
      <c r="E137" s="78" t="s">
        <v>21</v>
      </c>
      <c r="F137" s="34" t="s">
        <v>37</v>
      </c>
      <c r="G137" s="49">
        <f>SUM(H137,K137)</f>
        <v>200</v>
      </c>
      <c r="H137" s="160">
        <f>SUM(J137)</f>
        <v>200</v>
      </c>
      <c r="I137" s="160">
        <v>0</v>
      </c>
      <c r="J137" s="160">
        <v>200</v>
      </c>
      <c r="K137" s="161">
        <v>0</v>
      </c>
      <c r="L137" s="56" t="s">
        <v>37</v>
      </c>
      <c r="M137" s="16"/>
    </row>
    <row r="138" spans="2:13" s="5" customFormat="1" ht="13.5" customHeight="1">
      <c r="B138" s="119"/>
      <c r="C138" s="74"/>
      <c r="D138" s="99">
        <v>4010</v>
      </c>
      <c r="E138" s="106" t="s">
        <v>20</v>
      </c>
      <c r="F138" s="35" t="s">
        <v>37</v>
      </c>
      <c r="G138" s="51">
        <f>SUM(H138,K138)</f>
        <v>123760</v>
      </c>
      <c r="H138" s="51">
        <f>SUM(I138)</f>
        <v>123760</v>
      </c>
      <c r="I138" s="51">
        <v>123760</v>
      </c>
      <c r="J138" s="51">
        <v>0</v>
      </c>
      <c r="K138" s="52">
        <v>0</v>
      </c>
      <c r="L138" s="101" t="s">
        <v>37</v>
      </c>
      <c r="M138" s="16"/>
    </row>
    <row r="139" spans="2:13" s="5" customFormat="1" ht="13.5" customHeight="1">
      <c r="B139" s="73"/>
      <c r="C139" s="105"/>
      <c r="D139" s="75">
        <v>4040</v>
      </c>
      <c r="E139" s="78" t="s">
        <v>22</v>
      </c>
      <c r="F139" s="28" t="s">
        <v>37</v>
      </c>
      <c r="G139" s="41">
        <f aca="true" t="shared" si="23" ref="G139:G151">SUM(H139,K139)</f>
        <v>9400</v>
      </c>
      <c r="H139" s="41">
        <f>SUM(I139)</f>
        <v>9400</v>
      </c>
      <c r="I139" s="41">
        <v>9400</v>
      </c>
      <c r="J139" s="41">
        <v>0</v>
      </c>
      <c r="K139" s="43">
        <v>0</v>
      </c>
      <c r="L139" s="87" t="s">
        <v>37</v>
      </c>
      <c r="M139" s="16"/>
    </row>
    <row r="140" spans="2:13" s="5" customFormat="1" ht="13.5" customHeight="1">
      <c r="B140" s="73"/>
      <c r="C140" s="105"/>
      <c r="D140" s="91">
        <v>4110</v>
      </c>
      <c r="E140" s="78" t="s">
        <v>23</v>
      </c>
      <c r="F140" s="31" t="s">
        <v>37</v>
      </c>
      <c r="G140" s="42">
        <f t="shared" si="23"/>
        <v>26550</v>
      </c>
      <c r="H140" s="42">
        <f>SUM(I140)</f>
        <v>26550</v>
      </c>
      <c r="I140" s="42">
        <v>26550</v>
      </c>
      <c r="J140" s="42">
        <v>0</v>
      </c>
      <c r="K140" s="44">
        <v>0</v>
      </c>
      <c r="L140" s="92" t="s">
        <v>37</v>
      </c>
      <c r="M140" s="16"/>
    </row>
    <row r="141" spans="2:13" s="5" customFormat="1" ht="13.5" customHeight="1">
      <c r="B141" s="73"/>
      <c r="C141" s="105"/>
      <c r="D141" s="111">
        <v>4120</v>
      </c>
      <c r="E141" s="106" t="s">
        <v>2</v>
      </c>
      <c r="F141" s="36" t="s">
        <v>37</v>
      </c>
      <c r="G141" s="53">
        <f t="shared" si="23"/>
        <v>3750</v>
      </c>
      <c r="H141" s="53">
        <f>SUM(I141)</f>
        <v>3750</v>
      </c>
      <c r="I141" s="53">
        <v>3750</v>
      </c>
      <c r="J141" s="53">
        <v>0</v>
      </c>
      <c r="K141" s="54">
        <v>0</v>
      </c>
      <c r="L141" s="112" t="s">
        <v>37</v>
      </c>
      <c r="M141" s="16"/>
    </row>
    <row r="142" spans="2:13" s="5" customFormat="1" ht="13.5" customHeight="1">
      <c r="B142" s="141"/>
      <c r="C142" s="142"/>
      <c r="D142" s="108">
        <v>4170</v>
      </c>
      <c r="E142" s="78" t="s">
        <v>3</v>
      </c>
      <c r="F142" s="34" t="s">
        <v>37</v>
      </c>
      <c r="G142" s="49">
        <v>28258</v>
      </c>
      <c r="H142" s="49">
        <f>SUM(I142)</f>
        <v>25020</v>
      </c>
      <c r="I142" s="49">
        <v>25020</v>
      </c>
      <c r="J142" s="49">
        <v>0</v>
      </c>
      <c r="K142" s="50">
        <v>0</v>
      </c>
      <c r="L142" s="56" t="s">
        <v>37</v>
      </c>
      <c r="M142" s="16"/>
    </row>
    <row r="143" spans="2:13" s="5" customFormat="1" ht="13.5" customHeight="1">
      <c r="B143" s="73"/>
      <c r="C143" s="105"/>
      <c r="D143" s="111">
        <v>4210</v>
      </c>
      <c r="E143" s="106" t="s">
        <v>8</v>
      </c>
      <c r="F143" s="36" t="s">
        <v>37</v>
      </c>
      <c r="G143" s="53">
        <v>3511</v>
      </c>
      <c r="H143" s="53">
        <v>2511</v>
      </c>
      <c r="I143" s="53">
        <v>0</v>
      </c>
      <c r="J143" s="53">
        <v>0</v>
      </c>
      <c r="K143" s="54">
        <v>0</v>
      </c>
      <c r="L143" s="112" t="s">
        <v>37</v>
      </c>
      <c r="M143" s="16"/>
    </row>
    <row r="144" spans="2:13" s="5" customFormat="1" ht="13.5" customHeight="1">
      <c r="B144" s="73"/>
      <c r="C144" s="105"/>
      <c r="D144" s="108">
        <v>4270</v>
      </c>
      <c r="E144" s="78" t="s">
        <v>19</v>
      </c>
      <c r="F144" s="34" t="s">
        <v>37</v>
      </c>
      <c r="G144" s="49">
        <f t="shared" si="23"/>
        <v>800</v>
      </c>
      <c r="H144" s="49">
        <v>800</v>
      </c>
      <c r="I144" s="49">
        <v>0</v>
      </c>
      <c r="J144" s="49">
        <v>0</v>
      </c>
      <c r="K144" s="50">
        <v>0</v>
      </c>
      <c r="L144" s="56" t="s">
        <v>37</v>
      </c>
      <c r="M144" s="16"/>
    </row>
    <row r="145" spans="2:13" s="5" customFormat="1" ht="13.5" customHeight="1">
      <c r="B145" s="73"/>
      <c r="C145" s="105"/>
      <c r="D145" s="99">
        <v>4280</v>
      </c>
      <c r="E145" s="106" t="s">
        <v>9</v>
      </c>
      <c r="F145" s="35" t="s">
        <v>37</v>
      </c>
      <c r="G145" s="51">
        <f t="shared" si="23"/>
        <v>300</v>
      </c>
      <c r="H145" s="51">
        <v>300</v>
      </c>
      <c r="I145" s="51">
        <v>0</v>
      </c>
      <c r="J145" s="51">
        <v>0</v>
      </c>
      <c r="K145" s="52">
        <v>0</v>
      </c>
      <c r="L145" s="101" t="s">
        <v>37</v>
      </c>
      <c r="M145" s="16"/>
    </row>
    <row r="146" spans="2:13" s="5" customFormat="1" ht="13.5" customHeight="1">
      <c r="B146" s="73"/>
      <c r="C146" s="105"/>
      <c r="D146" s="75">
        <v>4300</v>
      </c>
      <c r="E146" s="78" t="s">
        <v>1</v>
      </c>
      <c r="F146" s="28" t="s">
        <v>37</v>
      </c>
      <c r="G146" s="41">
        <v>141501</v>
      </c>
      <c r="H146" s="41">
        <v>143136</v>
      </c>
      <c r="I146" s="41">
        <v>0</v>
      </c>
      <c r="J146" s="41">
        <v>0</v>
      </c>
      <c r="K146" s="41">
        <v>0</v>
      </c>
      <c r="L146" s="87" t="s">
        <v>37</v>
      </c>
      <c r="M146" s="16"/>
    </row>
    <row r="147" spans="2:13" s="5" customFormat="1" ht="27" customHeight="1">
      <c r="B147" s="73"/>
      <c r="C147" s="105"/>
      <c r="D147" s="75">
        <v>4360</v>
      </c>
      <c r="E147" s="78" t="s">
        <v>81</v>
      </c>
      <c r="F147" s="28"/>
      <c r="G147" s="41">
        <f t="shared" si="23"/>
        <v>1100</v>
      </c>
      <c r="H147" s="41">
        <v>1100</v>
      </c>
      <c r="I147" s="41">
        <v>0</v>
      </c>
      <c r="J147" s="41">
        <v>0</v>
      </c>
      <c r="K147" s="41">
        <v>0</v>
      </c>
      <c r="L147" s="87" t="s">
        <v>37</v>
      </c>
      <c r="M147" s="16"/>
    </row>
    <row r="148" spans="2:13" s="5" customFormat="1" ht="27" customHeight="1">
      <c r="B148" s="73"/>
      <c r="C148" s="105"/>
      <c r="D148" s="75">
        <v>4400</v>
      </c>
      <c r="E148" s="78" t="s">
        <v>4</v>
      </c>
      <c r="F148" s="28"/>
      <c r="G148" s="41">
        <f t="shared" si="23"/>
        <v>12000</v>
      </c>
      <c r="H148" s="41">
        <v>12000</v>
      </c>
      <c r="I148" s="41">
        <v>0</v>
      </c>
      <c r="J148" s="41">
        <v>0</v>
      </c>
      <c r="K148" s="41">
        <v>0</v>
      </c>
      <c r="L148" s="87" t="s">
        <v>37</v>
      </c>
      <c r="M148" s="16"/>
    </row>
    <row r="149" spans="2:13" s="5" customFormat="1" ht="13.5" customHeight="1">
      <c r="B149" s="73"/>
      <c r="C149" s="105"/>
      <c r="D149" s="75">
        <v>4410</v>
      </c>
      <c r="E149" s="78" t="s">
        <v>10</v>
      </c>
      <c r="F149" s="28" t="s">
        <v>37</v>
      </c>
      <c r="G149" s="41">
        <f t="shared" si="23"/>
        <v>500</v>
      </c>
      <c r="H149" s="41">
        <v>500</v>
      </c>
      <c r="I149" s="41">
        <v>0</v>
      </c>
      <c r="J149" s="41">
        <v>0</v>
      </c>
      <c r="K149" s="43">
        <v>0</v>
      </c>
      <c r="L149" s="87" t="s">
        <v>37</v>
      </c>
      <c r="M149" s="16"/>
    </row>
    <row r="150" spans="2:13" s="5" customFormat="1" ht="27" customHeight="1">
      <c r="B150" s="73"/>
      <c r="C150" s="105"/>
      <c r="D150" s="107">
        <v>4440</v>
      </c>
      <c r="E150" s="128" t="s">
        <v>11</v>
      </c>
      <c r="F150" s="39" t="s">
        <v>37</v>
      </c>
      <c r="G150" s="41">
        <f t="shared" si="23"/>
        <v>4380</v>
      </c>
      <c r="H150" s="47">
        <v>4380</v>
      </c>
      <c r="I150" s="47">
        <v>0</v>
      </c>
      <c r="J150" s="47">
        <v>0</v>
      </c>
      <c r="K150" s="48">
        <v>0</v>
      </c>
      <c r="L150" s="87" t="s">
        <v>37</v>
      </c>
      <c r="M150" s="16"/>
    </row>
    <row r="151" spans="2:13" s="5" customFormat="1" ht="27" customHeight="1">
      <c r="B151" s="79"/>
      <c r="C151" s="77"/>
      <c r="D151" s="104">
        <v>4700</v>
      </c>
      <c r="E151" s="78" t="s">
        <v>6</v>
      </c>
      <c r="F151" s="31" t="s">
        <v>37</v>
      </c>
      <c r="G151" s="41">
        <f t="shared" si="23"/>
        <v>200</v>
      </c>
      <c r="H151" s="60">
        <v>200</v>
      </c>
      <c r="I151" s="60">
        <v>0</v>
      </c>
      <c r="J151" s="60">
        <v>0</v>
      </c>
      <c r="K151" s="60">
        <v>0</v>
      </c>
      <c r="L151" s="87" t="s">
        <v>37</v>
      </c>
      <c r="M151" s="16"/>
    </row>
    <row r="152" spans="2:13" s="5" customFormat="1" ht="18" customHeight="1">
      <c r="B152" s="162" t="s">
        <v>61</v>
      </c>
      <c r="C152" s="163"/>
      <c r="D152" s="163"/>
      <c r="E152" s="163"/>
      <c r="F152" s="40">
        <f>SUM(F12,F17,F24,F51,F66,F94,F106,F110,F134)</f>
        <v>7007380</v>
      </c>
      <c r="G152" s="40">
        <f>SUM(G12,G17,G24,G51,G66,G94,G106,G110,G134)</f>
        <v>7007380</v>
      </c>
      <c r="H152" s="40">
        <f>SUM(H12,H17,H24,H51,H66,H106,H110,H134)</f>
        <v>7406777</v>
      </c>
      <c r="I152" s="40">
        <f>SUM(I12,I17,I24,I51,I66,I106,I110,I134)</f>
        <v>4115399</v>
      </c>
      <c r="J152" s="40">
        <f>SUM(J12,J17,J24,J51,J66,J106,J110,J134)</f>
        <v>175400</v>
      </c>
      <c r="K152" s="40">
        <f>SUM(K12,K17,K24,K51,K66,K106,K110,K134)</f>
        <v>0</v>
      </c>
      <c r="L152" s="40">
        <f>SUM(L12,L17,L24,L51,L66,L106,L110,L134)</f>
        <v>1405659</v>
      </c>
      <c r="M152" s="16"/>
    </row>
    <row r="153" spans="1:13" s="5" customFormat="1" ht="12.75">
      <c r="A153" s="135"/>
      <c r="B153" s="135"/>
      <c r="C153" s="135"/>
      <c r="D153" s="135"/>
      <c r="E153" s="135"/>
      <c r="F153" s="136"/>
      <c r="G153" s="135"/>
      <c r="H153" s="135"/>
      <c r="I153" s="135"/>
      <c r="J153" s="135"/>
      <c r="K153" s="135"/>
      <c r="M153" s="16"/>
    </row>
    <row r="154" spans="2:11" s="5" customFormat="1" ht="12.75">
      <c r="B154" s="133"/>
      <c r="C154" s="133"/>
      <c r="F154" s="137"/>
      <c r="G154" s="138"/>
      <c r="H154" s="138"/>
      <c r="I154" s="138"/>
      <c r="J154" s="138"/>
      <c r="K154" s="138"/>
    </row>
  </sheetData>
  <sheetProtection/>
  <mergeCells count="14">
    <mergeCell ref="E7:E10"/>
    <mergeCell ref="G7:G10"/>
    <mergeCell ref="L7:L10"/>
    <mergeCell ref="B5:L5"/>
    <mergeCell ref="B152:E152"/>
    <mergeCell ref="F7:F10"/>
    <mergeCell ref="H7:K7"/>
    <mergeCell ref="H8:H10"/>
    <mergeCell ref="I8:J8"/>
    <mergeCell ref="K8:K10"/>
    <mergeCell ref="J9:J10"/>
    <mergeCell ref="B7:B10"/>
    <mergeCell ref="C7:C10"/>
    <mergeCell ref="D7:D10"/>
  </mergeCells>
  <printOptions/>
  <pageMargins left="0.7086614173228347" right="0.7086614173228347" top="0.9055118110236221" bottom="0.6299212598425197" header="0.5118110236220472" footer="0.3937007874015748"/>
  <pageSetup horizontalDpi="600" verticalDpi="600" orientation="portrait" paperSize="9" scale="94" r:id="rId1"/>
  <headerFooter alignWithMargins="0">
    <oddFooter>&amp;CStrona &amp;P z &amp;N</oddFooter>
  </headerFooter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ASUS PC</cp:lastModifiedBy>
  <cp:lastPrinted>2015-09-23T13:17:59Z</cp:lastPrinted>
  <dcterms:created xsi:type="dcterms:W3CDTF">1998-12-09T13:02:10Z</dcterms:created>
  <dcterms:modified xsi:type="dcterms:W3CDTF">2015-10-05T20:01:22Z</dcterms:modified>
  <cp:category/>
  <cp:version/>
  <cp:contentType/>
  <cp:contentStatus/>
</cp:coreProperties>
</file>